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030" activeTab="0"/>
  </bookViews>
  <sheets>
    <sheet name="Баланс электрической энергии" sheetId="1" r:id="rId1"/>
    <sheet name="Расчеты со смежными компаниям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<sst xmlns="http://schemas.openxmlformats.org/spreadsheetml/2006/main" count="113" uniqueCount="77">
  <si>
    <t>Баланс электрической энергии и мощности по сетям ОАО "ГНЦ НИИАР"</t>
  </si>
  <si>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</si>
  <si>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</si>
  <si>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</si>
  <si>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</si>
  <si>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</si>
  <si>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</si>
  <si>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</si>
  <si>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</si>
  <si>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</si>
  <si>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Отпуск электроэнергии в сеть ОАО "ГНЦ НИИАР",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</si>
  <si>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</si>
  <si>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</si>
  <si>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</si>
  <si>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</si>
  <si>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</si>
  <si>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</si>
  <si>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</si>
  <si>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</si>
  <si>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</si>
  <si>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(ОАО "ГНЦ НИИАР")</t>
  </si>
  <si>
    <t>1.3</t>
  </si>
  <si>
    <t>от других поставщиков (от ОАО "Ульяновскэнерго")</t>
  </si>
  <si>
    <t>2</t>
  </si>
  <si>
    <t xml:space="preserve">Потери электроэнергии в сети ОАО "ГНЦ НИИАР"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</si>
  <si>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</si>
  <si>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</si>
  <si>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</si>
  <si>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</si>
  <si>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</si>
  <si>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</si>
  <si>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</si>
  <si>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Отпуск электроэнергии из сети ОАО "ГНЦ НИИАР"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</si>
  <si>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</si>
  <si>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</si>
  <si>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</si>
  <si>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</si>
  <si>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</si>
  <si>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</si>
  <si>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</si>
  <si>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</si>
  <si>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</si>
  <si>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</si>
  <si>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</si>
  <si>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</si>
  <si>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</si>
  <si>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</si>
  <si>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</si>
  <si>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</si>
  <si>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</si>
  <si>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t>План 2012 год</t>
  </si>
  <si>
    <t>Факт 2012 год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</si>
  <si>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</si>
  <si>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</si>
  <si>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тыс.кВтч / Мвтмес</t>
  </si>
  <si>
    <t>Объём услуг, оплачиваемый организацией ОАО "ГНЦ НИИАР" смежным сетевым компаниям, всего</t>
  </si>
  <si>
    <t>в том числе</t>
  </si>
  <si>
    <t>договоры взаиморасчётов,всего</t>
  </si>
  <si>
    <t>электроэнергия</t>
  </si>
  <si>
    <t>мощность</t>
  </si>
  <si>
    <t>ООО "МРСК-Волги"</t>
  </si>
  <si>
    <t>ООО "Паритет"</t>
  </si>
  <si>
    <t>ООО "Парк"</t>
  </si>
  <si>
    <t>Объём услуг, оплачиваемый потребителями ( к получению) ОАО "ГНЦ НИИАР", всего</t>
  </si>
  <si>
    <t>Сбытовая компания ООО"ДЭСК"</t>
  </si>
  <si>
    <t>население</t>
  </si>
  <si>
    <t>прочие потребители</t>
  </si>
  <si>
    <t>договоры взаиморасчётов</t>
  </si>
  <si>
    <t>ООО "МРСК Волги"</t>
  </si>
  <si>
    <t>Приобретение электроэнергии для компенсации потерь в электрических сетях</t>
  </si>
  <si>
    <t>план 2012 г.</t>
  </si>
  <si>
    <t>факт 2012 г.</t>
  </si>
  <si>
    <t>Объем переданной электрической энергии за 2012 год.</t>
  </si>
  <si>
    <t>ООО "Резонанс плюс"</t>
  </si>
  <si>
    <t>"Региональное управление №172 ФМБА"</t>
  </si>
  <si>
    <t>Сбытовая компания ООО"СЭСНа"</t>
  </si>
  <si>
    <t>Гарантирующий поставщик ОАО"Ульяновскэнерго"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</si>
</sst>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00"/>
    <numFmt numFmtId="191" formatCode="0.0000"/>
  </numFmts>
  <fonts count="8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13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78" fontId="40" fillId="0" borderId="0">
      <alignment vertical="top"/>
      <protection/>
    </xf>
    <xf numFmtId="178" fontId="47" fillId="0" borderId="0">
      <alignment vertical="top"/>
      <protection/>
    </xf>
    <xf numFmtId="179" fontId="47" fillId="2" borderId="0">
      <alignment vertical="top"/>
      <protection/>
    </xf>
    <xf numFmtId="178" fontId="47" fillId="3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36" fillId="0" borderId="1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5" fontId="36" fillId="0" borderId="0">
      <alignment/>
      <protection locked="0"/>
    </xf>
    <xf numFmtId="172" fontId="37" fillId="0" borderId="0">
      <alignment/>
      <protection locked="0"/>
    </xf>
    <xf numFmtId="172" fontId="37" fillId="0" borderId="0">
      <alignment/>
      <protection locked="0"/>
    </xf>
    <xf numFmtId="172" fontId="36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9" fillId="3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9" fillId="3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69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48" fillId="0" borderId="0" applyNumberFormat="0" applyFill="0" applyBorder="0" applyAlignment="0" applyProtection="0"/>
    <xf numFmtId="167" fontId="4" fillId="0" borderId="2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2" fillId="2" borderId="3" applyNumberFormat="0" applyAlignment="0" applyProtection="0"/>
    <xf numFmtId="0" fontId="16" fillId="39" borderId="4" applyNumberFormat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27" fillId="7" borderId="2">
      <alignment/>
      <protection/>
    </xf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2" fillId="0" borderId="0">
      <alignment vertical="top"/>
      <protection/>
    </xf>
    <xf numFmtId="180" fontId="50" fillId="0" borderId="0">
      <alignment vertical="top"/>
      <protection/>
    </xf>
    <xf numFmtId="171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2" fontId="49" fillId="0" borderId="0" applyFont="0" applyFill="0" applyBorder="0" applyAlignment="0" applyProtection="0"/>
    <xf numFmtId="0" fontId="23" fillId="3" borderId="0" applyNumberFormat="0" applyBorder="0" applyAlignment="0" applyProtection="0"/>
    <xf numFmtId="0" fontId="51" fillId="0" borderId="0">
      <alignment vertical="top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80" fontId="52" fillId="0" borderId="0">
      <alignment vertical="top"/>
      <protection/>
    </xf>
    <xf numFmtId="167" fontId="53" fillId="0" borderId="0">
      <alignment/>
      <protection/>
    </xf>
    <xf numFmtId="0" fontId="54" fillId="0" borderId="0" applyNumberFormat="0" applyFill="0" applyBorder="0" applyAlignment="0" applyProtection="0"/>
    <xf numFmtId="0" fontId="10" fillId="8" borderId="3" applyNumberFormat="0" applyAlignment="0" applyProtection="0"/>
    <xf numFmtId="180" fontId="47" fillId="0" borderId="0">
      <alignment vertical="top"/>
      <protection/>
    </xf>
    <xf numFmtId="180" fontId="47" fillId="2" borderId="0">
      <alignment vertical="top"/>
      <protection/>
    </xf>
    <xf numFmtId="184" fontId="47" fillId="3" borderId="0">
      <alignment vertical="top"/>
      <protection/>
    </xf>
    <xf numFmtId="38" fontId="47" fillId="0" borderId="0">
      <alignment vertical="top"/>
      <protection/>
    </xf>
    <xf numFmtId="0" fontId="21" fillId="0" borderId="8" applyNumberFormat="0" applyFill="0" applyAlignment="0" applyProtection="0"/>
    <xf numFmtId="0" fontId="18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1" fillId="41" borderId="9" applyNumberFormat="0" applyFon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1" fillId="2" borderId="10" applyNumberFormat="0" applyAlignment="0" applyProtection="0"/>
    <xf numFmtId="0" fontId="24" fillId="0" borderId="0" applyNumberFormat="0">
      <alignment horizontal="left"/>
      <protection/>
    </xf>
    <xf numFmtId="4" fontId="55" fillId="40" borderId="10" applyNumberFormat="0" applyProtection="0">
      <alignment vertical="center"/>
    </xf>
    <xf numFmtId="4" fontId="56" fillId="40" borderId="10" applyNumberFormat="0" applyProtection="0">
      <alignment vertical="center"/>
    </xf>
    <xf numFmtId="4" fontId="55" fillId="40" borderId="10" applyNumberFormat="0" applyProtection="0">
      <alignment horizontal="left" vertical="center" indent="1"/>
    </xf>
    <xf numFmtId="4" fontId="55" fillId="40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5" fillId="5" borderId="10" applyNumberFormat="0" applyProtection="0">
      <alignment horizontal="right" vertical="center"/>
    </xf>
    <xf numFmtId="4" fontId="55" fillId="16" borderId="10" applyNumberFormat="0" applyProtection="0">
      <alignment horizontal="right" vertical="center"/>
    </xf>
    <xf numFmtId="4" fontId="55" fillId="36" borderId="10" applyNumberFormat="0" applyProtection="0">
      <alignment horizontal="right" vertical="center"/>
    </xf>
    <xf numFmtId="4" fontId="55" fillId="18" borderId="10" applyNumberFormat="0" applyProtection="0">
      <alignment horizontal="right" vertical="center"/>
    </xf>
    <xf numFmtId="4" fontId="55" fillId="28" borderId="10" applyNumberFormat="0" applyProtection="0">
      <alignment horizontal="right" vertical="center"/>
    </xf>
    <xf numFmtId="4" fontId="55" fillId="38" borderId="10" applyNumberFormat="0" applyProtection="0">
      <alignment horizontal="right" vertical="center"/>
    </xf>
    <xf numFmtId="4" fontId="55" fillId="37" borderId="10" applyNumberFormat="0" applyProtection="0">
      <alignment horizontal="right" vertical="center"/>
    </xf>
    <xf numFmtId="4" fontId="55" fillId="42" borderId="10" applyNumberFormat="0" applyProtection="0">
      <alignment horizontal="right" vertical="center"/>
    </xf>
    <xf numFmtId="4" fontId="55" fillId="17" borderId="10" applyNumberFormat="0" applyProtection="0">
      <alignment horizontal="right" vertical="center"/>
    </xf>
    <xf numFmtId="4" fontId="57" fillId="43" borderId="10" applyNumberFormat="0" applyProtection="0">
      <alignment horizontal="left" vertical="center" indent="1"/>
    </xf>
    <xf numFmtId="4" fontId="55" fillId="44" borderId="11" applyNumberFormat="0" applyProtection="0">
      <alignment horizontal="left" vertical="center" indent="1"/>
    </xf>
    <xf numFmtId="4" fontId="58" fillId="45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5" fillId="44" borderId="10" applyNumberFormat="0" applyProtection="0">
      <alignment horizontal="left" vertical="center" indent="1"/>
    </xf>
    <xf numFmtId="4" fontId="55" fillId="46" borderId="10" applyNumberFormat="0" applyProtection="0">
      <alignment horizontal="left" vertical="center" indent="1"/>
    </xf>
    <xf numFmtId="0" fontId="6" fillId="46" borderId="10" applyNumberFormat="0" applyProtection="0">
      <alignment horizontal="left" vertical="center" indent="1"/>
    </xf>
    <xf numFmtId="0" fontId="6" fillId="46" borderId="10" applyNumberFormat="0" applyProtection="0">
      <alignment horizontal="left" vertical="center" indent="1"/>
    </xf>
    <xf numFmtId="0" fontId="6" fillId="39" borderId="10" applyNumberFormat="0" applyProtection="0">
      <alignment horizontal="left" vertical="center" indent="1"/>
    </xf>
    <xf numFmtId="0" fontId="6" fillId="39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5" fillId="41" borderId="10" applyNumberFormat="0" applyProtection="0">
      <alignment vertical="center"/>
    </xf>
    <xf numFmtId="4" fontId="56" fillId="41" borderId="10" applyNumberFormat="0" applyProtection="0">
      <alignment vertical="center"/>
    </xf>
    <xf numFmtId="4" fontId="55" fillId="41" borderId="10" applyNumberFormat="0" applyProtection="0">
      <alignment horizontal="left" vertical="center" indent="1"/>
    </xf>
    <xf numFmtId="4" fontId="55" fillId="41" borderId="10" applyNumberFormat="0" applyProtection="0">
      <alignment horizontal="left" vertical="center" indent="1"/>
    </xf>
    <xf numFmtId="4" fontId="55" fillId="44" borderId="10" applyNumberFormat="0" applyProtection="0">
      <alignment horizontal="right" vertical="center"/>
    </xf>
    <xf numFmtId="4" fontId="56" fillId="44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59" fillId="0" borderId="0">
      <alignment/>
      <protection/>
    </xf>
    <xf numFmtId="4" fontId="60" fillId="44" borderId="10" applyNumberFormat="0" applyProtection="0">
      <alignment horizontal="right" vertical="center"/>
    </xf>
    <xf numFmtId="0" fontId="31" fillId="0" borderId="0">
      <alignment/>
      <protection/>
    </xf>
    <xf numFmtId="180" fontId="61" fillId="47" borderId="0">
      <alignment horizontal="right" vertical="top"/>
      <protection/>
    </xf>
    <xf numFmtId="0" fontId="1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69" fillId="49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9" fillId="5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9" fillId="5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69" fillId="5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9" fillId="5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7" fontId="4" fillId="0" borderId="2">
      <alignment/>
      <protection locked="0"/>
    </xf>
    <xf numFmtId="0" fontId="70" fillId="54" borderId="1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71" fillId="55" borderId="14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72" fillId="55" borderId="1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Border="0">
      <alignment horizontal="center" vertical="center" wrapText="1"/>
      <protection/>
    </xf>
    <xf numFmtId="0" fontId="73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74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5" fillId="0" borderId="1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67" fontId="27" fillId="7" borderId="2">
      <alignment/>
      <protection/>
    </xf>
    <xf numFmtId="4" fontId="3" fillId="40" borderId="19" applyBorder="0">
      <alignment horizontal="right"/>
      <protection/>
    </xf>
    <xf numFmtId="49" fontId="62" fillId="0" borderId="0" applyBorder="0">
      <alignment vertical="center"/>
      <protection/>
    </xf>
    <xf numFmtId="0" fontId="76" fillId="0" borderId="20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3" fontId="27" fillId="0" borderId="19" applyBorder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77" fillId="56" borderId="21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9" fillId="0" borderId="0">
      <alignment horizontal="center" vertical="top" wrapText="1"/>
      <protection/>
    </xf>
    <xf numFmtId="0" fontId="30" fillId="0" borderId="0">
      <alignment horizontal="centerContinuous" vertical="center" wrapText="1"/>
      <protection/>
    </xf>
    <xf numFmtId="169" fontId="33" fillId="3" borderId="19">
      <alignment wrapText="1"/>
      <protection/>
    </xf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0" fillId="5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4" fillId="40" borderId="22" applyNumberFormat="0" applyBorder="0" applyAlignment="0">
      <protection locked="0"/>
    </xf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0" fontId="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0">
      <alignment/>
      <protection/>
    </xf>
    <xf numFmtId="180" fontId="40" fillId="0" borderId="0">
      <alignment vertical="top"/>
      <protection/>
    </xf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84" fillId="6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7" fontId="4" fillId="0" borderId="19" applyFont="0" applyFill="0" applyBorder="0" applyProtection="0">
      <alignment horizontal="center" vertical="center"/>
    </xf>
    <xf numFmtId="176" fontId="36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63" fillId="21" borderId="26" xfId="1110" applyNumberFormat="1" applyFont="1" applyFill="1" applyBorder="1" applyAlignment="1" applyProtection="1">
      <alignment horizontal="center" vertical="center" wrapText="1"/>
      <protection/>
    </xf>
    <xf numFmtId="0" fontId="63" fillId="21" borderId="27" xfId="1110" applyNumberFormat="1" applyFont="1" applyFill="1" applyBorder="1" applyAlignment="1" applyProtection="1">
      <alignment horizontal="center" vertical="center" wrapText="1"/>
      <protection/>
    </xf>
    <xf numFmtId="0" fontId="63" fillId="21" borderId="27" xfId="1111" applyFont="1" applyFill="1" applyBorder="1" applyAlignment="1" applyProtection="1">
      <alignment horizontal="center" vertical="center" wrapText="1"/>
      <protection/>
    </xf>
    <xf numFmtId="0" fontId="63" fillId="21" borderId="28" xfId="1110" applyNumberFormat="1" applyFont="1" applyFill="1" applyBorder="1" applyAlignment="1" applyProtection="1">
      <alignment horizontal="center" vertical="center" wrapText="1"/>
      <protection/>
    </xf>
    <xf numFmtId="0" fontId="64" fillId="21" borderId="29" xfId="1109" applyFont="1" applyFill="1" applyBorder="1" applyAlignment="1" applyProtection="1">
      <alignment horizontal="center" vertical="center" wrapText="1"/>
      <protection/>
    </xf>
    <xf numFmtId="0" fontId="64" fillId="21" borderId="30" xfId="1109" applyFont="1" applyFill="1" applyBorder="1" applyAlignment="1" applyProtection="1">
      <alignment horizontal="center" vertical="center" wrapText="1"/>
      <protection/>
    </xf>
    <xf numFmtId="0" fontId="64" fillId="21" borderId="31" xfId="1109" applyFont="1" applyFill="1" applyBorder="1" applyAlignment="1" applyProtection="1">
      <alignment horizontal="center" vertical="center" wrapText="1"/>
      <protection/>
    </xf>
    <xf numFmtId="0" fontId="64" fillId="21" borderId="32" xfId="1109" applyFont="1" applyFill="1" applyBorder="1" applyAlignment="1" applyProtection="1">
      <alignment horizontal="center" vertical="center" wrapText="1"/>
      <protection/>
    </xf>
    <xf numFmtId="0" fontId="64" fillId="21" borderId="33" xfId="1109" applyFont="1" applyFill="1" applyBorder="1" applyAlignment="1" applyProtection="1">
      <alignment horizontal="center" vertical="center" wrapText="1"/>
      <protection/>
    </xf>
    <xf numFmtId="49" fontId="65" fillId="21" borderId="34" xfId="1110" applyNumberFormat="1" applyFont="1" applyFill="1" applyBorder="1" applyAlignment="1" applyProtection="1">
      <alignment horizontal="center" vertical="center" wrapText="1"/>
      <protection/>
    </xf>
    <xf numFmtId="0" fontId="65" fillId="21" borderId="34" xfId="1110" applyFont="1" applyFill="1" applyBorder="1" applyAlignment="1" applyProtection="1">
      <alignment horizontal="left" vertical="center" wrapText="1"/>
      <protection/>
    </xf>
    <xf numFmtId="49" fontId="63" fillId="21" borderId="35" xfId="1110" applyNumberFormat="1" applyFont="1" applyFill="1" applyBorder="1" applyAlignment="1" applyProtection="1">
      <alignment horizontal="center" vertical="center" wrapText="1"/>
      <protection/>
    </xf>
    <xf numFmtId="0" fontId="63" fillId="21" borderId="35" xfId="1110" applyFont="1" applyFill="1" applyBorder="1" applyAlignment="1" applyProtection="1">
      <alignment horizontal="left" vertical="center" wrapText="1" indent="1"/>
      <protection/>
    </xf>
    <xf numFmtId="0" fontId="63" fillId="21" borderId="35" xfId="1110" applyFont="1" applyFill="1" applyBorder="1" applyAlignment="1" applyProtection="1">
      <alignment horizontal="left" vertical="center" wrapText="1" indent="2"/>
      <protection/>
    </xf>
    <xf numFmtId="0" fontId="63" fillId="21" borderId="35" xfId="1110" applyFont="1" applyFill="1" applyBorder="1" applyAlignment="1" applyProtection="1">
      <alignment horizontal="left" vertical="center" wrapText="1" indent="3"/>
      <protection/>
    </xf>
    <xf numFmtId="49" fontId="63" fillId="21" borderId="36" xfId="1110" applyNumberFormat="1" applyFont="1" applyFill="1" applyBorder="1" applyAlignment="1" applyProtection="1">
      <alignment horizontal="center" vertical="center" wrapText="1"/>
      <protection/>
    </xf>
    <xf numFmtId="0" fontId="63" fillId="21" borderId="36" xfId="1110" applyFont="1" applyFill="1" applyBorder="1" applyAlignment="1" applyProtection="1">
      <alignment horizontal="left" vertical="center" wrapText="1" indent="1"/>
      <protection/>
    </xf>
    <xf numFmtId="4" fontId="63" fillId="11" borderId="37" xfId="1110" applyNumberFormat="1" applyFont="1" applyFill="1" applyBorder="1" applyAlignment="1" applyProtection="1">
      <alignment horizontal="center" vertical="center"/>
      <protection/>
    </xf>
    <xf numFmtId="4" fontId="63" fillId="11" borderId="38" xfId="1110" applyNumberFormat="1" applyFont="1" applyFill="1" applyBorder="1" applyAlignment="1" applyProtection="1">
      <alignment horizontal="center" vertical="center"/>
      <protection/>
    </xf>
    <xf numFmtId="4" fontId="63" fillId="11" borderId="19" xfId="1110" applyNumberFormat="1" applyFont="1" applyFill="1" applyBorder="1" applyAlignment="1" applyProtection="1">
      <alignment horizontal="center" vertical="center"/>
      <protection/>
    </xf>
    <xf numFmtId="4" fontId="63" fillId="11" borderId="39" xfId="1110" applyNumberFormat="1" applyFont="1" applyFill="1" applyBorder="1" applyAlignment="1" applyProtection="1">
      <alignment horizontal="center" vertical="center"/>
      <protection/>
    </xf>
    <xf numFmtId="4" fontId="63" fillId="11" borderId="26" xfId="1110" applyNumberFormat="1" applyFont="1" applyFill="1" applyBorder="1" applyAlignment="1" applyProtection="1">
      <alignment horizontal="center" vertical="center"/>
      <protection/>
    </xf>
    <xf numFmtId="4" fontId="63" fillId="11" borderId="27" xfId="1110" applyNumberFormat="1" applyFont="1" applyFill="1" applyBorder="1" applyAlignment="1" applyProtection="1">
      <alignment horizontal="center" vertical="center"/>
      <protection/>
    </xf>
    <xf numFmtId="4" fontId="63" fillId="11" borderId="25" xfId="1110" applyNumberFormat="1" applyFont="1" applyFill="1" applyBorder="1" applyAlignment="1" applyProtection="1">
      <alignment horizontal="center" vertical="center"/>
      <protection/>
    </xf>
    <xf numFmtId="4" fontId="63" fillId="11" borderId="40" xfId="1110" applyNumberFormat="1" applyFont="1" applyFill="1" applyBorder="1" applyAlignment="1" applyProtection="1">
      <alignment horizontal="center" vertical="center"/>
      <protection/>
    </xf>
    <xf numFmtId="4" fontId="63" fillId="11" borderId="28" xfId="1110" applyNumberFormat="1" applyFont="1" applyFill="1" applyBorder="1" applyAlignment="1" applyProtection="1">
      <alignment horizontal="center" vertical="center"/>
      <protection/>
    </xf>
    <xf numFmtId="4" fontId="63" fillId="11" borderId="19" xfId="1110" applyNumberFormat="1" applyFont="1" applyFill="1" applyBorder="1" applyAlignment="1" applyProtection="1">
      <alignment horizontal="center" vertical="center"/>
      <protection locked="0"/>
    </xf>
    <xf numFmtId="4" fontId="63" fillId="11" borderId="39" xfId="1110" applyNumberFormat="1" applyFont="1" applyFill="1" applyBorder="1" applyAlignment="1" applyProtection="1">
      <alignment horizontal="center" vertical="center"/>
      <protection locked="0"/>
    </xf>
    <xf numFmtId="0" fontId="85" fillId="21" borderId="41" xfId="0" applyFont="1" applyFill="1" applyBorder="1" applyAlignment="1">
      <alignment horizontal="center"/>
    </xf>
    <xf numFmtId="0" fontId="85" fillId="21" borderId="27" xfId="0" applyFont="1" applyFill="1" applyBorder="1" applyAlignment="1">
      <alignment horizontal="center"/>
    </xf>
    <xf numFmtId="0" fontId="85" fillId="21" borderId="42" xfId="0" applyFont="1" applyFill="1" applyBorder="1" applyAlignment="1">
      <alignment horizontal="center"/>
    </xf>
    <xf numFmtId="0" fontId="85" fillId="21" borderId="26" xfId="0" applyFont="1" applyFill="1" applyBorder="1" applyAlignment="1">
      <alignment horizontal="center"/>
    </xf>
    <xf numFmtId="0" fontId="85" fillId="21" borderId="28" xfId="0" applyFont="1" applyFill="1" applyBorder="1" applyAlignment="1">
      <alignment horizontal="center"/>
    </xf>
    <xf numFmtId="0" fontId="0" fillId="21" borderId="34" xfId="0" applyFill="1" applyBorder="1" applyAlignment="1">
      <alignment/>
    </xf>
    <xf numFmtId="0" fontId="0" fillId="11" borderId="25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21" borderId="35" xfId="0" applyFill="1" applyBorder="1" applyAlignment="1">
      <alignment/>
    </xf>
    <xf numFmtId="0" fontId="0" fillId="11" borderId="37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2" fontId="0" fillId="11" borderId="37" xfId="0" applyNumberFormat="1" applyFill="1" applyBorder="1" applyAlignment="1">
      <alignment horizontal="center" vertical="center"/>
    </xf>
    <xf numFmtId="2" fontId="0" fillId="11" borderId="19" xfId="0" applyNumberFormat="1" applyFill="1" applyBorder="1" applyAlignment="1">
      <alignment horizontal="center" vertical="center"/>
    </xf>
    <xf numFmtId="2" fontId="0" fillId="11" borderId="39" xfId="0" applyNumberFormat="1" applyFill="1" applyBorder="1" applyAlignment="1">
      <alignment horizontal="center" vertical="center"/>
    </xf>
    <xf numFmtId="0" fontId="0" fillId="21" borderId="36" xfId="0" applyFill="1" applyBorder="1" applyAlignment="1">
      <alignment/>
    </xf>
    <xf numFmtId="0" fontId="0" fillId="11" borderId="2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2" fontId="0" fillId="11" borderId="26" xfId="0" applyNumberFormat="1" applyFill="1" applyBorder="1" applyAlignment="1">
      <alignment horizontal="center" vertical="center"/>
    </xf>
    <xf numFmtId="2" fontId="0" fillId="11" borderId="27" xfId="0" applyNumberFormat="1" applyFill="1" applyBorder="1" applyAlignment="1">
      <alignment horizontal="center" vertical="center"/>
    </xf>
    <xf numFmtId="2" fontId="0" fillId="11" borderId="28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11" borderId="32" xfId="0" applyFill="1" applyBorder="1" applyAlignment="1">
      <alignment horizontal="center" vertical="center"/>
    </xf>
    <xf numFmtId="0" fontId="0" fillId="21" borderId="31" xfId="0" applyFill="1" applyBorder="1" applyAlignment="1">
      <alignment wrapText="1"/>
    </xf>
    <xf numFmtId="4" fontId="63" fillId="11" borderId="42" xfId="1110" applyNumberFormat="1" applyFont="1" applyFill="1" applyBorder="1" applyAlignment="1" applyProtection="1">
      <alignment horizontal="center" vertical="center"/>
      <protection/>
    </xf>
    <xf numFmtId="4" fontId="63" fillId="11" borderId="45" xfId="1110" applyNumberFormat="1" applyFont="1" applyFill="1" applyBorder="1" applyAlignment="1" applyProtection="1">
      <alignment horizontal="center" vertical="center"/>
      <protection/>
    </xf>
    <xf numFmtId="4" fontId="63" fillId="11" borderId="46" xfId="1110" applyNumberFormat="1" applyFont="1" applyFill="1" applyBorder="1" applyAlignment="1" applyProtection="1">
      <alignment horizontal="center" vertical="center"/>
      <protection/>
    </xf>
    <xf numFmtId="4" fontId="63" fillId="11" borderId="47" xfId="1110" applyNumberFormat="1" applyFont="1" applyFill="1" applyBorder="1" applyAlignment="1" applyProtection="1">
      <alignment horizontal="center" vertical="center"/>
      <protection/>
    </xf>
    <xf numFmtId="4" fontId="63" fillId="11" borderId="48" xfId="1110" applyNumberFormat="1" applyFont="1" applyFill="1" applyBorder="1" applyAlignment="1" applyProtection="1">
      <alignment horizontal="center" vertical="center"/>
      <protection/>
    </xf>
    <xf numFmtId="4" fontId="63" fillId="11" borderId="18" xfId="1110" applyNumberFormat="1" applyFont="1" applyFill="1" applyBorder="1" applyAlignment="1" applyProtection="1">
      <alignment horizontal="center" vertical="center"/>
      <protection/>
    </xf>
    <xf numFmtId="4" fontId="63" fillId="11" borderId="49" xfId="1110" applyNumberFormat="1" applyFont="1" applyFill="1" applyBorder="1" applyAlignment="1" applyProtection="1">
      <alignment horizontal="center" vertical="center"/>
      <protection/>
    </xf>
    <xf numFmtId="4" fontId="63" fillId="11" borderId="50" xfId="1110" applyNumberFormat="1" applyFont="1" applyFill="1" applyBorder="1" applyAlignment="1" applyProtection="1">
      <alignment horizontal="center" vertical="center"/>
      <protection/>
    </xf>
    <xf numFmtId="4" fontId="63" fillId="11" borderId="51" xfId="1110" applyNumberFormat="1" applyFont="1" applyFill="1" applyBorder="1" applyAlignment="1" applyProtection="1">
      <alignment horizontal="center" vertical="center"/>
      <protection/>
    </xf>
    <xf numFmtId="49" fontId="65" fillId="21" borderId="52" xfId="1110" applyNumberFormat="1" applyFont="1" applyFill="1" applyBorder="1" applyAlignment="1" applyProtection="1">
      <alignment horizontal="center" vertical="center" wrapText="1"/>
      <protection/>
    </xf>
    <xf numFmtId="49" fontId="63" fillId="21" borderId="53" xfId="1110" applyNumberFormat="1" applyFont="1" applyFill="1" applyBorder="1" applyAlignment="1" applyProtection="1">
      <alignment horizontal="center" vertical="center" wrapText="1"/>
      <protection/>
    </xf>
    <xf numFmtId="49" fontId="63" fillId="21" borderId="54" xfId="1110" applyNumberFormat="1" applyFont="1" applyFill="1" applyBorder="1" applyAlignment="1" applyProtection="1">
      <alignment horizontal="center" vertical="center" wrapText="1"/>
      <protection/>
    </xf>
    <xf numFmtId="0" fontId="65" fillId="21" borderId="55" xfId="1110" applyFont="1" applyFill="1" applyBorder="1" applyAlignment="1" applyProtection="1">
      <alignment horizontal="left" vertical="center" wrapText="1"/>
      <protection/>
    </xf>
    <xf numFmtId="49" fontId="65" fillId="21" borderId="55" xfId="1110" applyNumberFormat="1" applyFont="1" applyFill="1" applyBorder="1" applyAlignment="1" applyProtection="1">
      <alignment horizontal="center" vertical="center" wrapText="1"/>
      <protection/>
    </xf>
    <xf numFmtId="49" fontId="65" fillId="21" borderId="56" xfId="1110" applyNumberFormat="1" applyFont="1" applyFill="1" applyBorder="1" applyAlignment="1" applyProtection="1">
      <alignment horizontal="center" vertical="center" wrapText="1"/>
      <protection/>
    </xf>
    <xf numFmtId="4" fontId="63" fillId="11" borderId="57" xfId="1110" applyNumberFormat="1" applyFont="1" applyFill="1" applyBorder="1" applyAlignment="1" applyProtection="1">
      <alignment horizontal="center" vertical="center"/>
      <protection/>
    </xf>
    <xf numFmtId="0" fontId="65" fillId="21" borderId="52" xfId="1110" applyFont="1" applyFill="1" applyBorder="1" applyAlignment="1" applyProtection="1">
      <alignment horizontal="left" vertical="center" wrapText="1"/>
      <protection/>
    </xf>
    <xf numFmtId="0" fontId="63" fillId="21" borderId="53" xfId="1110" applyFont="1" applyFill="1" applyBorder="1" applyAlignment="1" applyProtection="1">
      <alignment horizontal="left" vertical="center" wrapText="1" indent="1"/>
      <protection/>
    </xf>
    <xf numFmtId="0" fontId="63" fillId="21" borderId="53" xfId="1110" applyFont="1" applyFill="1" applyBorder="1" applyAlignment="1" applyProtection="1">
      <alignment horizontal="left" vertical="center" wrapText="1" indent="2"/>
      <protection/>
    </xf>
    <xf numFmtId="0" fontId="63" fillId="21" borderId="54" xfId="1110" applyFont="1" applyFill="1" applyBorder="1" applyAlignment="1" applyProtection="1">
      <alignment horizontal="left" vertical="center" wrapText="1" indent="1"/>
      <protection/>
    </xf>
    <xf numFmtId="0" fontId="65" fillId="21" borderId="56" xfId="1110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1" fontId="0" fillId="11" borderId="37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21" borderId="53" xfId="0" applyFill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3" xfId="0" applyNumberFormat="1" applyBorder="1" applyAlignment="1">
      <alignment vertical="center"/>
    </xf>
    <xf numFmtId="0" fontId="86" fillId="0" borderId="0" xfId="0" applyFont="1" applyAlignment="1">
      <alignment horizontal="center"/>
    </xf>
    <xf numFmtId="0" fontId="63" fillId="21" borderId="55" xfId="1110" applyNumberFormat="1" applyFont="1" applyFill="1" applyBorder="1" applyAlignment="1" applyProtection="1">
      <alignment horizontal="center" vertical="center"/>
      <protection/>
    </xf>
    <xf numFmtId="0" fontId="63" fillId="21" borderId="58" xfId="1110" applyNumberFormat="1" applyFont="1" applyFill="1" applyBorder="1" applyAlignment="1" applyProtection="1">
      <alignment horizontal="center" vertical="center"/>
      <protection/>
    </xf>
    <xf numFmtId="0" fontId="63" fillId="21" borderId="55" xfId="1110" applyNumberFormat="1" applyFont="1" applyFill="1" applyBorder="1" applyAlignment="1" applyProtection="1">
      <alignment horizontal="center" vertical="center" wrapText="1"/>
      <protection/>
    </xf>
    <xf numFmtId="0" fontId="63" fillId="21" borderId="58" xfId="1110" applyNumberFormat="1" applyFont="1" applyFill="1" applyBorder="1" applyAlignment="1" applyProtection="1">
      <alignment horizontal="center" vertical="center" wrapText="1"/>
      <protection/>
    </xf>
    <xf numFmtId="0" fontId="63" fillId="21" borderId="25" xfId="1110" applyNumberFormat="1" applyFont="1" applyFill="1" applyBorder="1" applyAlignment="1" applyProtection="1">
      <alignment horizontal="center" vertical="center" wrapText="1"/>
      <protection/>
    </xf>
    <xf numFmtId="0" fontId="63" fillId="21" borderId="38" xfId="1110" applyNumberFormat="1" applyFont="1" applyFill="1" applyBorder="1" applyAlignment="1" applyProtection="1">
      <alignment horizontal="center" vertical="center" wrapText="1"/>
      <protection/>
    </xf>
    <xf numFmtId="0" fontId="63" fillId="21" borderId="40" xfId="1110" applyNumberFormat="1" applyFont="1" applyFill="1" applyBorder="1" applyAlignment="1" applyProtection="1">
      <alignment horizontal="center" vertical="center" wrapText="1"/>
      <protection/>
    </xf>
    <xf numFmtId="0" fontId="85" fillId="0" borderId="59" xfId="0" applyFont="1" applyBorder="1" applyAlignment="1">
      <alignment horizontal="center"/>
    </xf>
    <xf numFmtId="0" fontId="7" fillId="21" borderId="43" xfId="0" applyFont="1" applyFill="1" applyBorder="1" applyAlignment="1">
      <alignment horizontal="center" wrapText="1"/>
    </xf>
    <xf numFmtId="0" fontId="7" fillId="21" borderId="0" xfId="0" applyFont="1" applyFill="1" applyBorder="1" applyAlignment="1">
      <alignment horizontal="center" wrapText="1"/>
    </xf>
    <xf numFmtId="0" fontId="7" fillId="21" borderId="0" xfId="0" applyFont="1" applyFill="1" applyBorder="1" applyAlignment="1">
      <alignment horizontal="center"/>
    </xf>
    <xf numFmtId="0" fontId="7" fillId="21" borderId="44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21" borderId="34" xfId="0" applyFont="1" applyFill="1" applyBorder="1" applyAlignment="1">
      <alignment horizontal="center" vertical="center"/>
    </xf>
    <xf numFmtId="0" fontId="85" fillId="21" borderId="35" xfId="0" applyFont="1" applyFill="1" applyBorder="1" applyAlignment="1">
      <alignment horizontal="center" vertical="center"/>
    </xf>
    <xf numFmtId="0" fontId="85" fillId="21" borderId="36" xfId="0" applyFont="1" applyFill="1" applyBorder="1" applyAlignment="1">
      <alignment horizontal="center" vertical="center"/>
    </xf>
    <xf numFmtId="0" fontId="85" fillId="21" borderId="60" xfId="0" applyFont="1" applyFill="1" applyBorder="1" applyAlignment="1">
      <alignment horizontal="center"/>
    </xf>
    <xf numFmtId="0" fontId="85" fillId="21" borderId="52" xfId="0" applyFont="1" applyFill="1" applyBorder="1" applyAlignment="1">
      <alignment horizontal="center"/>
    </xf>
    <xf numFmtId="0" fontId="85" fillId="21" borderId="61" xfId="0" applyFont="1" applyFill="1" applyBorder="1" applyAlignment="1">
      <alignment horizontal="center"/>
    </xf>
    <xf numFmtId="0" fontId="85" fillId="21" borderId="62" xfId="0" applyFont="1" applyFill="1" applyBorder="1" applyAlignment="1">
      <alignment horizontal="center"/>
    </xf>
    <xf numFmtId="0" fontId="85" fillId="21" borderId="37" xfId="0" applyFont="1" applyFill="1" applyBorder="1" applyAlignment="1">
      <alignment horizontal="center"/>
    </xf>
    <xf numFmtId="0" fontId="85" fillId="21" borderId="19" xfId="0" applyFont="1" applyFill="1" applyBorder="1" applyAlignment="1">
      <alignment horizontal="center"/>
    </xf>
    <xf numFmtId="0" fontId="85" fillId="21" borderId="39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и наименования показателей" xfId="997"/>
    <cellStyle name="Мои наименования показателей 2" xfId="998"/>
    <cellStyle name="Мои наименования показателей 2 2" xfId="999"/>
    <cellStyle name="Мои наименования показателей 2 3" xfId="1000"/>
    <cellStyle name="Мои наименования показателей 2 4" xfId="1001"/>
    <cellStyle name="Мои наименования показателей 2 5" xfId="1002"/>
    <cellStyle name="Мои наименования показателей 2 6" xfId="1003"/>
    <cellStyle name="Мои наименования показателей 2 7" xfId="1004"/>
    <cellStyle name="Мои наименования показателей 2 8" xfId="1005"/>
    <cellStyle name="Мои наименования показателей 2_1" xfId="1006"/>
    <cellStyle name="Мои наименования показателей 3" xfId="1007"/>
    <cellStyle name="Мои наименования показателей 3 2" xfId="1008"/>
    <cellStyle name="Мои наименования показателей 3 3" xfId="1009"/>
    <cellStyle name="Мои наименования показателей 3 4" xfId="1010"/>
    <cellStyle name="Мои наименования показателей 3 5" xfId="1011"/>
    <cellStyle name="Мои наименования показателей 3 6" xfId="1012"/>
    <cellStyle name="Мои наименования показателей 3 7" xfId="1013"/>
    <cellStyle name="Мои наименования показателей 3 8" xfId="1014"/>
    <cellStyle name="Мои наименования показателей 3_1" xfId="1015"/>
    <cellStyle name="Мои наименования показателей 4" xfId="1016"/>
    <cellStyle name="Мои наименования показателей 4 2" xfId="1017"/>
    <cellStyle name="Мои наименования показателей 4 3" xfId="1018"/>
    <cellStyle name="Мои наименования показателей 4 4" xfId="1019"/>
    <cellStyle name="Мои наименования показателей 4 5" xfId="1020"/>
    <cellStyle name="Мои наименования показателей 4 6" xfId="1021"/>
    <cellStyle name="Мои наименования показателей 4 7" xfId="1022"/>
    <cellStyle name="Мои наименования показателей 4 8" xfId="1023"/>
    <cellStyle name="Мои наименования показателей 4_1" xfId="1024"/>
    <cellStyle name="Мои наименования показателей 5" xfId="1025"/>
    <cellStyle name="Мои наименования показателей 5 2" xfId="1026"/>
    <cellStyle name="Мои наименования показателей 5 3" xfId="1027"/>
    <cellStyle name="Мои наименования показателей 5 4" xfId="1028"/>
    <cellStyle name="Мои наименования показателей 5 5" xfId="1029"/>
    <cellStyle name="Мои наименования показателей 5 6" xfId="1030"/>
    <cellStyle name="Мои наименования показателей 5 7" xfId="1031"/>
    <cellStyle name="Мои наименования показателей 5 8" xfId="1032"/>
    <cellStyle name="Мои наименования показателей 5_1" xfId="1033"/>
    <cellStyle name="Мои наименования показателей 6" xfId="1034"/>
    <cellStyle name="Мои наименования показателей 6 2" xfId="1035"/>
    <cellStyle name="Мои наименования показателей 6_TSET.NET.2.02" xfId="1036"/>
    <cellStyle name="Мои наименования показателей 7" xfId="1037"/>
    <cellStyle name="Мои наименования показателей 7 2" xfId="1038"/>
    <cellStyle name="Мои наименования показателей 7_TSET.NET.2.02" xfId="1039"/>
    <cellStyle name="Мои наименования показателей 8" xfId="1040"/>
    <cellStyle name="Мои наименования показателей 8 2" xfId="1041"/>
    <cellStyle name="Мои наименования показателей 8_TSET.NET.2.02" xfId="1042"/>
    <cellStyle name="Мои наименования показателей_46TE.RT(v1.0)" xfId="1043"/>
    <cellStyle name="Мой заголовок" xfId="1044"/>
    <cellStyle name="Мой заголовок листа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3"/>
  <sheetViews>
    <sheetView tabSelected="1" zoomScale="80" zoomScaleNormal="80" zoomScalePageLayoutView="0" workbookViewId="0" topLeftCell="A1">
      <selection activeCell="A1" sqref="A1:L1"/>
    </sheetView>
  </sheetViews>
  <sheetFormatPr defaultColWidth="9.00390625" defaultRowHeight="15.75"/>
  <cols>
    <col min="1" max="1" width="5.625" style="0" customWidth="1"/>
    <col min="2" max="2" width="36.25390625" style="0" customWidth="1"/>
  </cols>
  <sheetData>
    <row r="1" spans="1:12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6.5" thickBot="1">
      <c r="A2" s="1"/>
      <c r="B2" s="1"/>
      <c r="C2" s="1"/>
      <c r="D2" s="1"/>
      <c r="E2" s="1"/>
      <c r="F2" s="1"/>
      <c r="G2" s="99" t="s">
        <v>1</v>
      </c>
      <c r="H2" s="99"/>
      <c r="I2" s="1"/>
      <c r="J2" s="1"/>
      <c r="K2" s="1"/>
      <c r="L2" s="1"/>
    </row>
    <row r="3" spans="1:12" ht="15.75">
      <c r="A3" s="92" t="s">
        <v>2</v>
      </c>
      <c r="B3" s="94" t="s">
        <v>3</v>
      </c>
      <c r="C3" s="96" t="s">
        <v>50</v>
      </c>
      <c r="D3" s="97"/>
      <c r="E3" s="97"/>
      <c r="F3" s="97"/>
      <c r="G3" s="98"/>
      <c r="H3" s="96" t="s">
        <v>51</v>
      </c>
      <c r="I3" s="97"/>
      <c r="J3" s="97"/>
      <c r="K3" s="97"/>
      <c r="L3" s="98"/>
    </row>
    <row r="4" spans="1:12" ht="16.5" thickBot="1">
      <c r="A4" s="93"/>
      <c r="B4" s="95"/>
      <c r="C4" s="2" t="s">
        <v>4</v>
      </c>
      <c r="D4" s="3" t="s">
        <v>5</v>
      </c>
      <c r="E4" s="4" t="s">
        <v>6</v>
      </c>
      <c r="F4" s="4" t="s">
        <v>7</v>
      </c>
      <c r="G4" s="5" t="s">
        <v>8</v>
      </c>
      <c r="H4" s="2" t="s">
        <v>4</v>
      </c>
      <c r="I4" s="3" t="s">
        <v>5</v>
      </c>
      <c r="J4" s="4" t="s">
        <v>6</v>
      </c>
      <c r="K4" s="4" t="s">
        <v>7</v>
      </c>
      <c r="L4" s="5" t="s">
        <v>8</v>
      </c>
    </row>
    <row r="5" spans="1:12" ht="16.5" thickBot="1">
      <c r="A5" s="6">
        <v>1</v>
      </c>
      <c r="B5" s="7">
        <v>2</v>
      </c>
      <c r="C5" s="8">
        <v>3</v>
      </c>
      <c r="D5" s="9">
        <v>4</v>
      </c>
      <c r="E5" s="9">
        <v>5</v>
      </c>
      <c r="F5" s="9">
        <v>6</v>
      </c>
      <c r="G5" s="10">
        <v>7</v>
      </c>
      <c r="H5" s="8">
        <v>8</v>
      </c>
      <c r="I5" s="9">
        <v>9</v>
      </c>
      <c r="J5" s="9">
        <v>10</v>
      </c>
      <c r="K5" s="9">
        <v>11</v>
      </c>
      <c r="L5" s="10">
        <v>12</v>
      </c>
    </row>
    <row r="6" spans="1:12" ht="31.5">
      <c r="A6" s="11" t="s">
        <v>9</v>
      </c>
      <c r="B6" s="12" t="s">
        <v>10</v>
      </c>
      <c r="C6" s="25">
        <f>D6+E6+F6+G6</f>
        <v>568.2149999999999</v>
      </c>
      <c r="D6" s="20">
        <f>D7+D12+D13</f>
        <v>374.62999999999994</v>
      </c>
      <c r="E6" s="20">
        <v>0</v>
      </c>
      <c r="F6" s="20">
        <v>134.309</v>
      </c>
      <c r="G6" s="20">
        <v>59.276</v>
      </c>
      <c r="H6" s="25">
        <f>I6+J6+K6+L6</f>
        <v>553.0699999999999</v>
      </c>
      <c r="I6" s="20">
        <f>I7+I12+I13</f>
        <v>358.2</v>
      </c>
      <c r="J6" s="20">
        <f>J7+J12+J13</f>
        <v>0</v>
      </c>
      <c r="K6" s="20">
        <f>K7+K12+K13</f>
        <v>136.89999999999998</v>
      </c>
      <c r="L6" s="26">
        <f>L7+L12+L13</f>
        <v>57.97</v>
      </c>
    </row>
    <row r="7" spans="1:12" ht="31.5">
      <c r="A7" s="13" t="s">
        <v>11</v>
      </c>
      <c r="B7" s="14" t="s">
        <v>12</v>
      </c>
      <c r="C7" s="19">
        <f aca="true" t="shared" si="0" ref="C7:C13">D7+E7+F7+G7</f>
        <v>282.055</v>
      </c>
      <c r="D7" s="21">
        <v>186.03</v>
      </c>
      <c r="E7" s="21">
        <v>0</v>
      </c>
      <c r="F7" s="21">
        <v>36.749</v>
      </c>
      <c r="G7" s="22">
        <v>59.276</v>
      </c>
      <c r="H7" s="19">
        <f aca="true" t="shared" si="1" ref="H7:H28">I7+J7+K7+L7</f>
        <v>301.4601</v>
      </c>
      <c r="I7" s="21">
        <f>I8+I9+I10+I11</f>
        <v>170.9101</v>
      </c>
      <c r="J7" s="21">
        <f>J8+J9+J10+J11</f>
        <v>0</v>
      </c>
      <c r="K7" s="21">
        <f>K8+K9+K10+K11</f>
        <v>72.58</v>
      </c>
      <c r="L7" s="22">
        <f>L8+L9+L10+L11</f>
        <v>57.97</v>
      </c>
    </row>
    <row r="8" spans="1:12" ht="15.75">
      <c r="A8" s="13" t="s">
        <v>13</v>
      </c>
      <c r="B8" s="15" t="s">
        <v>5</v>
      </c>
      <c r="C8" s="19">
        <f t="shared" si="0"/>
        <v>36.749</v>
      </c>
      <c r="D8" s="21"/>
      <c r="E8" s="21">
        <v>0</v>
      </c>
      <c r="F8" s="21">
        <v>36.749</v>
      </c>
      <c r="G8" s="22"/>
      <c r="H8" s="19">
        <f t="shared" si="1"/>
        <v>72.58</v>
      </c>
      <c r="I8" s="21"/>
      <c r="J8" s="21">
        <v>0</v>
      </c>
      <c r="K8" s="21">
        <v>72.58</v>
      </c>
      <c r="L8" s="22"/>
    </row>
    <row r="9" spans="1:12" ht="15.75">
      <c r="A9" s="13" t="s">
        <v>14</v>
      </c>
      <c r="B9" s="15" t="s">
        <v>15</v>
      </c>
      <c r="C9" s="19">
        <f t="shared" si="0"/>
        <v>0</v>
      </c>
      <c r="D9" s="21"/>
      <c r="E9" s="21"/>
      <c r="F9" s="21">
        <v>0</v>
      </c>
      <c r="G9" s="22">
        <v>0</v>
      </c>
      <c r="H9" s="19">
        <f t="shared" si="1"/>
        <v>0</v>
      </c>
      <c r="I9" s="21"/>
      <c r="J9" s="21"/>
      <c r="K9" s="21">
        <v>0</v>
      </c>
      <c r="L9" s="22">
        <v>0</v>
      </c>
    </row>
    <row r="10" spans="1:12" ht="15.75">
      <c r="A10" s="13" t="s">
        <v>16</v>
      </c>
      <c r="B10" s="15" t="s">
        <v>17</v>
      </c>
      <c r="C10" s="19">
        <f t="shared" si="0"/>
        <v>59.276</v>
      </c>
      <c r="D10" s="21"/>
      <c r="E10" s="21"/>
      <c r="F10" s="21"/>
      <c r="G10" s="22">
        <v>59.276</v>
      </c>
      <c r="H10" s="19">
        <f t="shared" si="1"/>
        <v>57.97</v>
      </c>
      <c r="I10" s="21"/>
      <c r="J10" s="21"/>
      <c r="K10" s="21"/>
      <c r="L10" s="22">
        <v>57.97</v>
      </c>
    </row>
    <row r="11" spans="1:12" ht="15.75">
      <c r="A11" s="13"/>
      <c r="B11" s="16" t="s">
        <v>18</v>
      </c>
      <c r="C11" s="19">
        <f t="shared" si="0"/>
        <v>0</v>
      </c>
      <c r="D11" s="21">
        <v>0</v>
      </c>
      <c r="E11" s="21">
        <v>0</v>
      </c>
      <c r="F11" s="21">
        <v>0</v>
      </c>
      <c r="G11" s="22">
        <v>0</v>
      </c>
      <c r="H11" s="19">
        <f t="shared" si="1"/>
        <v>170.9101</v>
      </c>
      <c r="I11" s="21">
        <f>233.23-62.3199</f>
        <v>170.9101</v>
      </c>
      <c r="J11" s="21">
        <v>0</v>
      </c>
      <c r="K11" s="21">
        <v>0</v>
      </c>
      <c r="L11" s="22">
        <v>0</v>
      </c>
    </row>
    <row r="12" spans="1:12" ht="31.5">
      <c r="A12" s="13" t="s">
        <v>19</v>
      </c>
      <c r="B12" s="14" t="s">
        <v>20</v>
      </c>
      <c r="C12" s="19">
        <f t="shared" si="0"/>
        <v>256.2</v>
      </c>
      <c r="D12" s="21">
        <v>158.64</v>
      </c>
      <c r="E12" s="21">
        <v>0</v>
      </c>
      <c r="F12" s="21">
        <v>97.56</v>
      </c>
      <c r="G12" s="21">
        <v>0</v>
      </c>
      <c r="H12" s="19">
        <f t="shared" si="1"/>
        <v>189.29</v>
      </c>
      <c r="I12" s="21">
        <v>124.97</v>
      </c>
      <c r="J12" s="21">
        <v>0</v>
      </c>
      <c r="K12" s="21">
        <v>64.32</v>
      </c>
      <c r="L12" s="22">
        <v>0</v>
      </c>
    </row>
    <row r="13" spans="1:12" ht="32.25" thickBot="1">
      <c r="A13" s="13" t="s">
        <v>21</v>
      </c>
      <c r="B13" s="14" t="s">
        <v>22</v>
      </c>
      <c r="C13" s="23">
        <f t="shared" si="0"/>
        <v>29.96</v>
      </c>
      <c r="D13" s="24">
        <v>29.96</v>
      </c>
      <c r="E13" s="24">
        <v>0</v>
      </c>
      <c r="F13" s="24">
        <v>0</v>
      </c>
      <c r="G13" s="24">
        <v>0</v>
      </c>
      <c r="H13" s="23">
        <f t="shared" si="1"/>
        <v>62.3199</v>
      </c>
      <c r="I13" s="24">
        <v>62.3199</v>
      </c>
      <c r="J13" s="24">
        <v>0</v>
      </c>
      <c r="K13" s="24">
        <v>0</v>
      </c>
      <c r="L13" s="27">
        <v>0</v>
      </c>
    </row>
    <row r="14" spans="1:12" ht="31.5">
      <c r="A14" s="11" t="s">
        <v>23</v>
      </c>
      <c r="B14" s="12" t="s">
        <v>24</v>
      </c>
      <c r="C14" s="25">
        <v>19.4</v>
      </c>
      <c r="D14" s="20">
        <v>3.7300000000000004</v>
      </c>
      <c r="E14" s="20">
        <v>0</v>
      </c>
      <c r="F14" s="20">
        <v>10.41</v>
      </c>
      <c r="G14" s="59">
        <v>5.26</v>
      </c>
      <c r="H14" s="25">
        <f t="shared" si="1"/>
        <v>22</v>
      </c>
      <c r="I14" s="20">
        <f>I16+I17</f>
        <v>2.29</v>
      </c>
      <c r="J14" s="20">
        <f>J16+J17</f>
        <v>0</v>
      </c>
      <c r="K14" s="20">
        <f>K16+K17</f>
        <v>13.19</v>
      </c>
      <c r="L14" s="26">
        <f>L16+L17</f>
        <v>6.52</v>
      </c>
    </row>
    <row r="15" spans="1:12" ht="15.75">
      <c r="A15" s="13"/>
      <c r="B15" s="14" t="s">
        <v>25</v>
      </c>
      <c r="C15" s="19">
        <f>C14/C6*100</f>
        <v>3.414200610684336</v>
      </c>
      <c r="D15" s="21">
        <v>1.9777306468716866</v>
      </c>
      <c r="E15" s="21">
        <v>0</v>
      </c>
      <c r="F15" s="21">
        <v>7.750783640709111</v>
      </c>
      <c r="G15" s="60">
        <v>8.873743167555165</v>
      </c>
      <c r="H15" s="19">
        <f>H14/H6*100</f>
        <v>3.977796662266983</v>
      </c>
      <c r="I15" s="21">
        <f>I14/I6*100</f>
        <v>0.6393076493579006</v>
      </c>
      <c r="J15" s="21">
        <v>0</v>
      </c>
      <c r="K15" s="21">
        <f>K14/K6*100</f>
        <v>9.634769905040176</v>
      </c>
      <c r="L15" s="22">
        <f>L14/L6*100</f>
        <v>11.247196825944455</v>
      </c>
    </row>
    <row r="16" spans="1:12" ht="31.5">
      <c r="A16" s="13" t="s">
        <v>26</v>
      </c>
      <c r="B16" s="14" t="s">
        <v>27</v>
      </c>
      <c r="C16" s="19">
        <v>1.44</v>
      </c>
      <c r="D16" s="21">
        <v>0.28</v>
      </c>
      <c r="E16" s="21">
        <v>0</v>
      </c>
      <c r="F16" s="21">
        <v>0.77</v>
      </c>
      <c r="G16" s="60">
        <v>0.39</v>
      </c>
      <c r="H16" s="19">
        <f t="shared" si="1"/>
        <v>1.44</v>
      </c>
      <c r="I16" s="21">
        <v>0.23</v>
      </c>
      <c r="J16" s="21">
        <v>0</v>
      </c>
      <c r="K16" s="21">
        <v>0.78</v>
      </c>
      <c r="L16" s="22">
        <v>0.43</v>
      </c>
    </row>
    <row r="17" spans="1:12" ht="32.25" thickBot="1">
      <c r="A17" s="17" t="s">
        <v>28</v>
      </c>
      <c r="B17" s="18" t="s">
        <v>29</v>
      </c>
      <c r="C17" s="23">
        <v>17.96</v>
      </c>
      <c r="D17" s="24">
        <v>3.45</v>
      </c>
      <c r="E17" s="24">
        <v>0</v>
      </c>
      <c r="F17" s="24">
        <v>9.64</v>
      </c>
      <c r="G17" s="58">
        <v>4.87</v>
      </c>
      <c r="H17" s="23">
        <f t="shared" si="1"/>
        <v>20.560000000000002</v>
      </c>
      <c r="I17" s="24">
        <v>2.06</v>
      </c>
      <c r="J17" s="24">
        <v>0</v>
      </c>
      <c r="K17" s="24">
        <v>12.41</v>
      </c>
      <c r="L17" s="27">
        <v>6.09</v>
      </c>
    </row>
    <row r="18" spans="1:12" ht="95.25" thickBot="1">
      <c r="A18" s="71" t="s">
        <v>30</v>
      </c>
      <c r="B18" s="70" t="s">
        <v>52</v>
      </c>
      <c r="C18" s="63">
        <v>21.127</v>
      </c>
      <c r="D18" s="64">
        <v>0</v>
      </c>
      <c r="E18" s="64">
        <v>0</v>
      </c>
      <c r="F18" s="64">
        <v>8.19</v>
      </c>
      <c r="G18" s="64">
        <v>12.937</v>
      </c>
      <c r="H18" s="63">
        <f t="shared" si="1"/>
        <v>16.68</v>
      </c>
      <c r="I18" s="64">
        <v>0</v>
      </c>
      <c r="J18" s="64">
        <v>0</v>
      </c>
      <c r="K18" s="64">
        <v>16.33</v>
      </c>
      <c r="L18" s="65">
        <v>0.35</v>
      </c>
    </row>
    <row r="19" spans="1:12" ht="31.5">
      <c r="A19" s="67" t="s">
        <v>31</v>
      </c>
      <c r="B19" s="74" t="s">
        <v>32</v>
      </c>
      <c r="C19" s="25">
        <f>D19+E19+F19+G19+0.01</f>
        <v>431.65</v>
      </c>
      <c r="D19" s="20">
        <f>D20+D28+D29</f>
        <v>334.15</v>
      </c>
      <c r="E19" s="20">
        <f>E20+E28+E29</f>
        <v>0</v>
      </c>
      <c r="F19" s="20">
        <f>F20+F28+F29-0.01</f>
        <v>56.42</v>
      </c>
      <c r="G19" s="26">
        <f>G20+G28+G29-0.01</f>
        <v>41.07</v>
      </c>
      <c r="H19" s="25">
        <f>I19+J19+K19+L19+0.01</f>
        <v>383.83000000000004</v>
      </c>
      <c r="I19" s="20">
        <f>I20+I28+I29-0.01</f>
        <v>283.33000000000004</v>
      </c>
      <c r="J19" s="20">
        <f>J20+J28+J29</f>
        <v>0</v>
      </c>
      <c r="K19" s="20">
        <f>K20+K28+K29-0.01</f>
        <v>49.4</v>
      </c>
      <c r="L19" s="26">
        <f>L20+L28+L29-0.01</f>
        <v>51.09</v>
      </c>
    </row>
    <row r="20" spans="1:12" ht="15.75">
      <c r="A20" s="68" t="s">
        <v>33</v>
      </c>
      <c r="B20" s="75" t="s">
        <v>34</v>
      </c>
      <c r="C20" s="19">
        <f aca="true" t="shared" si="2" ref="C20:C29">D20+E20+F20+G20</f>
        <v>245.63</v>
      </c>
      <c r="D20" s="21">
        <f>D22+D24+D26+D27</f>
        <v>148.12</v>
      </c>
      <c r="E20" s="21">
        <f>E22+E24+E26+E27</f>
        <v>0</v>
      </c>
      <c r="F20" s="21">
        <f>F22+F24+F26+F27</f>
        <v>56.43</v>
      </c>
      <c r="G20" s="22">
        <f>G22+G24+G26+G27</f>
        <v>41.08</v>
      </c>
      <c r="H20" s="19">
        <f t="shared" si="1"/>
        <v>207.45</v>
      </c>
      <c r="I20" s="21">
        <f>I22+I24+I26+I27</f>
        <v>112.99000000000001</v>
      </c>
      <c r="J20" s="21">
        <f>J22+J24+J26+J27</f>
        <v>0</v>
      </c>
      <c r="K20" s="21">
        <f>K22+K24+K26+K27</f>
        <v>43.379999999999995</v>
      </c>
      <c r="L20" s="22">
        <f>L22+L24+L26+L27</f>
        <v>51.08</v>
      </c>
    </row>
    <row r="21" spans="1:12" ht="47.25">
      <c r="A21" s="68"/>
      <c r="B21" s="76" t="s">
        <v>35</v>
      </c>
      <c r="C21" s="19"/>
      <c r="D21" s="28"/>
      <c r="E21" s="28"/>
      <c r="F21" s="28"/>
      <c r="G21" s="29"/>
      <c r="H21" s="19"/>
      <c r="I21" s="28"/>
      <c r="J21" s="28"/>
      <c r="K21" s="28"/>
      <c r="L21" s="29"/>
    </row>
    <row r="22" spans="1:12" ht="15.75">
      <c r="A22" s="68" t="s">
        <v>36</v>
      </c>
      <c r="B22" s="76" t="s">
        <v>37</v>
      </c>
      <c r="C22" s="19">
        <f>D22+E22+F22+G22-0.01</f>
        <v>47.59</v>
      </c>
      <c r="D22" s="28">
        <v>47.6</v>
      </c>
      <c r="E22" s="28"/>
      <c r="F22" s="28"/>
      <c r="G22" s="29"/>
      <c r="H22" s="19">
        <f>I22+J22+K22+L22-0.01</f>
        <v>16.63</v>
      </c>
      <c r="I22" s="28">
        <v>8.4</v>
      </c>
      <c r="J22" s="28"/>
      <c r="K22" s="28">
        <v>7.8</v>
      </c>
      <c r="L22" s="29">
        <v>0.44</v>
      </c>
    </row>
    <row r="23" spans="1:12" ht="15.75">
      <c r="A23" s="68"/>
      <c r="B23" s="76" t="s">
        <v>38</v>
      </c>
      <c r="C23" s="19">
        <f t="shared" si="2"/>
        <v>0</v>
      </c>
      <c r="D23" s="28"/>
      <c r="E23" s="28"/>
      <c r="F23" s="28"/>
      <c r="G23" s="29"/>
      <c r="H23" s="19">
        <f t="shared" si="1"/>
        <v>0</v>
      </c>
      <c r="I23" s="28"/>
      <c r="J23" s="28"/>
      <c r="K23" s="28"/>
      <c r="L23" s="29"/>
    </row>
    <row r="24" spans="1:12" ht="15.75">
      <c r="A24" s="68" t="s">
        <v>39</v>
      </c>
      <c r="B24" s="76" t="s">
        <v>40</v>
      </c>
      <c r="C24" s="19">
        <f t="shared" si="2"/>
        <v>0</v>
      </c>
      <c r="D24" s="28"/>
      <c r="E24" s="28"/>
      <c r="F24" s="28"/>
      <c r="G24" s="29"/>
      <c r="H24" s="19">
        <f t="shared" si="1"/>
        <v>0</v>
      </c>
      <c r="I24" s="28"/>
      <c r="J24" s="28"/>
      <c r="K24" s="28"/>
      <c r="L24" s="29"/>
    </row>
    <row r="25" spans="1:12" ht="15.75">
      <c r="A25" s="68"/>
      <c r="B25" s="76" t="s">
        <v>38</v>
      </c>
      <c r="C25" s="19">
        <f t="shared" si="2"/>
        <v>0</v>
      </c>
      <c r="D25" s="28"/>
      <c r="E25" s="28"/>
      <c r="F25" s="28"/>
      <c r="G25" s="29"/>
      <c r="H25" s="19">
        <f t="shared" si="1"/>
        <v>0</v>
      </c>
      <c r="I25" s="28"/>
      <c r="J25" s="28"/>
      <c r="K25" s="28"/>
      <c r="L25" s="29"/>
    </row>
    <row r="26" spans="1:12" ht="31.5">
      <c r="A26" s="68" t="s">
        <v>41</v>
      </c>
      <c r="B26" s="76" t="s">
        <v>42</v>
      </c>
      <c r="C26" s="19">
        <f t="shared" si="2"/>
        <v>198.02999999999997</v>
      </c>
      <c r="D26" s="28">
        <v>100.52</v>
      </c>
      <c r="E26" s="28"/>
      <c r="F26" s="28">
        <v>56.43</v>
      </c>
      <c r="G26" s="29">
        <v>41.08</v>
      </c>
      <c r="H26" s="19">
        <f t="shared" si="1"/>
        <v>190.73000000000002</v>
      </c>
      <c r="I26" s="28">
        <v>104.59</v>
      </c>
      <c r="J26" s="28"/>
      <c r="K26" s="28">
        <v>35.58</v>
      </c>
      <c r="L26" s="29">
        <v>50.56</v>
      </c>
    </row>
    <row r="27" spans="1:12" ht="31.5">
      <c r="A27" s="68" t="s">
        <v>43</v>
      </c>
      <c r="B27" s="76" t="s">
        <v>44</v>
      </c>
      <c r="C27" s="19">
        <f t="shared" si="2"/>
        <v>0</v>
      </c>
      <c r="D27" s="28"/>
      <c r="E27" s="28"/>
      <c r="F27" s="28"/>
      <c r="G27" s="29"/>
      <c r="H27" s="19">
        <f t="shared" si="1"/>
        <v>0.08</v>
      </c>
      <c r="I27" s="28"/>
      <c r="J27" s="28"/>
      <c r="K27" s="28"/>
      <c r="L27" s="29">
        <v>0.08</v>
      </c>
    </row>
    <row r="28" spans="1:12" ht="31.5">
      <c r="A28" s="68" t="s">
        <v>45</v>
      </c>
      <c r="B28" s="75" t="s">
        <v>46</v>
      </c>
      <c r="C28" s="19">
        <f t="shared" si="2"/>
        <v>0</v>
      </c>
      <c r="D28" s="21">
        <v>0</v>
      </c>
      <c r="E28" s="21">
        <v>0</v>
      </c>
      <c r="F28" s="21">
        <v>0</v>
      </c>
      <c r="G28" s="22">
        <v>0</v>
      </c>
      <c r="H28" s="19">
        <f t="shared" si="1"/>
        <v>0</v>
      </c>
      <c r="I28" s="21">
        <v>0</v>
      </c>
      <c r="J28" s="21">
        <v>0</v>
      </c>
      <c r="K28" s="21">
        <v>0</v>
      </c>
      <c r="L28" s="22">
        <v>0</v>
      </c>
    </row>
    <row r="29" spans="1:12" ht="16.5" thickBot="1">
      <c r="A29" s="69" t="s">
        <v>47</v>
      </c>
      <c r="B29" s="77" t="s">
        <v>48</v>
      </c>
      <c r="C29" s="23">
        <f>D29+E29+F29+G29</f>
        <v>186.03</v>
      </c>
      <c r="D29" s="24">
        <v>186.03</v>
      </c>
      <c r="E29" s="24">
        <v>0</v>
      </c>
      <c r="F29" s="24">
        <v>0</v>
      </c>
      <c r="G29" s="27">
        <v>0</v>
      </c>
      <c r="H29" s="23">
        <f>I29+J29+K29+L29-0.01</f>
        <v>176.39000000000001</v>
      </c>
      <c r="I29" s="24">
        <v>170.35</v>
      </c>
      <c r="J29" s="24">
        <v>0</v>
      </c>
      <c r="K29" s="24">
        <v>6.03</v>
      </c>
      <c r="L29" s="27">
        <v>0.02</v>
      </c>
    </row>
    <row r="30" spans="1:12" ht="16.5" thickBot="1">
      <c r="A30" s="72">
        <v>5</v>
      </c>
      <c r="B30" s="78" t="s">
        <v>49</v>
      </c>
      <c r="C30" s="61">
        <v>0.0009999999999763531</v>
      </c>
      <c r="D30" s="62">
        <v>0</v>
      </c>
      <c r="E30" s="62">
        <v>0</v>
      </c>
      <c r="F30" s="62">
        <v>0.0009999999999763531</v>
      </c>
      <c r="G30" s="66">
        <v>0</v>
      </c>
      <c r="H30" s="73">
        <v>0.0009999999999763531</v>
      </c>
      <c r="I30" s="62">
        <v>0</v>
      </c>
      <c r="J30" s="62">
        <v>0</v>
      </c>
      <c r="K30" s="62">
        <v>0.0009999999999763531</v>
      </c>
      <c r="L30" s="66">
        <v>0</v>
      </c>
    </row>
    <row r="33" ht="15.75">
      <c r="H33" s="79"/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7"/>
  <sheetViews>
    <sheetView zoomScale="80" zoomScaleNormal="80" zoomScalePageLayoutView="0" workbookViewId="0" topLeftCell="A19">
      <selection activeCell="K49" sqref="K49"/>
    </sheetView>
  </sheetViews>
  <sheetFormatPr defaultColWidth="9.00390625" defaultRowHeight="15.75"/>
  <cols>
    <col min="1" max="1" width="48.25390625" style="0" customWidth="1"/>
    <col min="7" max="8" width="11.375" style="0" bestFit="1" customWidth="1"/>
    <col min="10" max="10" width="9.375" style="0" bestFit="1" customWidth="1"/>
  </cols>
  <sheetData>
    <row r="1" spans="1:11" ht="19.5" thickBot="1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5" t="s">
        <v>53</v>
      </c>
      <c r="B2" s="108" t="s">
        <v>70</v>
      </c>
      <c r="C2" s="108"/>
      <c r="D2" s="108"/>
      <c r="E2" s="108"/>
      <c r="F2" s="108"/>
      <c r="G2" s="109" t="s">
        <v>71</v>
      </c>
      <c r="H2" s="108"/>
      <c r="I2" s="108"/>
      <c r="J2" s="108"/>
      <c r="K2" s="110"/>
    </row>
    <row r="3" spans="1:11" ht="15.75">
      <c r="A3" s="106"/>
      <c r="B3" s="111" t="s">
        <v>54</v>
      </c>
      <c r="C3" s="111"/>
      <c r="D3" s="111"/>
      <c r="E3" s="111"/>
      <c r="F3" s="111"/>
      <c r="G3" s="112" t="s">
        <v>54</v>
      </c>
      <c r="H3" s="113"/>
      <c r="I3" s="113"/>
      <c r="J3" s="113"/>
      <c r="K3" s="114"/>
    </row>
    <row r="4" spans="1:11" ht="16.5" thickBot="1">
      <c r="A4" s="107"/>
      <c r="B4" s="30" t="s">
        <v>4</v>
      </c>
      <c r="C4" s="31" t="s">
        <v>5</v>
      </c>
      <c r="D4" s="31" t="s">
        <v>15</v>
      </c>
      <c r="E4" s="31" t="s">
        <v>17</v>
      </c>
      <c r="F4" s="32" t="s">
        <v>8</v>
      </c>
      <c r="G4" s="33" t="s">
        <v>4</v>
      </c>
      <c r="H4" s="31" t="s">
        <v>5</v>
      </c>
      <c r="I4" s="31" t="s">
        <v>15</v>
      </c>
      <c r="J4" s="31" t="s">
        <v>17</v>
      </c>
      <c r="K4" s="34" t="s">
        <v>8</v>
      </c>
    </row>
    <row r="5" spans="1:11" ht="16.5" thickBot="1">
      <c r="A5" s="100" t="s">
        <v>55</v>
      </c>
      <c r="B5" s="101"/>
      <c r="C5" s="101"/>
      <c r="D5" s="101"/>
      <c r="E5" s="101"/>
      <c r="F5" s="101"/>
      <c r="G5" s="102"/>
      <c r="H5" s="102"/>
      <c r="I5" s="102"/>
      <c r="J5" s="102"/>
      <c r="K5" s="103"/>
    </row>
    <row r="6" spans="1:11" ht="15.75">
      <c r="A6" s="35" t="s">
        <v>56</v>
      </c>
      <c r="B6" s="36"/>
      <c r="C6" s="37"/>
      <c r="D6" s="37"/>
      <c r="E6" s="37"/>
      <c r="F6" s="38"/>
      <c r="G6" s="36"/>
      <c r="H6" s="37"/>
      <c r="I6" s="37"/>
      <c r="J6" s="37"/>
      <c r="K6" s="38"/>
    </row>
    <row r="7" spans="1:11" ht="15.75">
      <c r="A7" s="39" t="s">
        <v>57</v>
      </c>
      <c r="B7" s="40"/>
      <c r="C7" s="41"/>
      <c r="D7" s="41"/>
      <c r="E7" s="41"/>
      <c r="F7" s="42"/>
      <c r="G7" s="40"/>
      <c r="H7" s="41"/>
      <c r="I7" s="41"/>
      <c r="J7" s="41"/>
      <c r="K7" s="42"/>
    </row>
    <row r="8" spans="1:11" ht="15.75">
      <c r="A8" s="39" t="s">
        <v>58</v>
      </c>
      <c r="B8" s="40">
        <v>117363</v>
      </c>
      <c r="C8" s="41">
        <v>114430</v>
      </c>
      <c r="D8" s="41">
        <v>0</v>
      </c>
      <c r="E8" s="41">
        <v>2933</v>
      </c>
      <c r="F8" s="42">
        <v>0</v>
      </c>
      <c r="G8" s="80">
        <v>117200</v>
      </c>
      <c r="H8" s="81">
        <v>111120</v>
      </c>
      <c r="I8" s="81"/>
      <c r="J8" s="81">
        <v>6080</v>
      </c>
      <c r="K8" s="45"/>
    </row>
    <row r="9" spans="1:11" ht="15.75">
      <c r="A9" s="39" t="s">
        <v>59</v>
      </c>
      <c r="B9" s="40">
        <v>6972.329</v>
      </c>
      <c r="C9" s="41">
        <v>52</v>
      </c>
      <c r="D9" s="41">
        <v>0</v>
      </c>
      <c r="E9" s="41">
        <v>6920.329</v>
      </c>
      <c r="F9" s="42">
        <v>0</v>
      </c>
      <c r="G9" s="80">
        <v>52</v>
      </c>
      <c r="H9" s="81">
        <v>52</v>
      </c>
      <c r="I9" s="81"/>
      <c r="J9" s="81"/>
      <c r="K9" s="45"/>
    </row>
    <row r="10" spans="1:11" ht="15.75">
      <c r="A10" s="39" t="s">
        <v>56</v>
      </c>
      <c r="B10" s="40"/>
      <c r="C10" s="41"/>
      <c r="D10" s="41"/>
      <c r="E10" s="41"/>
      <c r="F10" s="42"/>
      <c r="G10" s="43"/>
      <c r="H10" s="44"/>
      <c r="I10" s="44"/>
      <c r="J10" s="44"/>
      <c r="K10" s="45"/>
    </row>
    <row r="11" spans="1:11" ht="15.75">
      <c r="A11" s="39" t="s">
        <v>60</v>
      </c>
      <c r="B11" s="40"/>
      <c r="C11" s="41"/>
      <c r="D11" s="41"/>
      <c r="E11" s="41"/>
      <c r="F11" s="42"/>
      <c r="G11" s="43"/>
      <c r="H11" s="44"/>
      <c r="I11" s="44"/>
      <c r="J11" s="44"/>
      <c r="K11" s="45"/>
    </row>
    <row r="12" spans="1:11" ht="15.75">
      <c r="A12" s="39" t="s">
        <v>58</v>
      </c>
      <c r="B12" s="40">
        <v>114430</v>
      </c>
      <c r="C12" s="41">
        <v>114430</v>
      </c>
      <c r="D12" s="41"/>
      <c r="E12" s="41"/>
      <c r="F12" s="42"/>
      <c r="G12" s="80">
        <v>117200</v>
      </c>
      <c r="H12" s="81">
        <v>111120</v>
      </c>
      <c r="I12" s="81"/>
      <c r="J12" s="81">
        <v>6080</v>
      </c>
      <c r="K12" s="45"/>
    </row>
    <row r="13" spans="1:11" ht="15.75">
      <c r="A13" s="39" t="s">
        <v>59</v>
      </c>
      <c r="B13" s="40">
        <v>52</v>
      </c>
      <c r="C13" s="41">
        <v>52</v>
      </c>
      <c r="D13" s="41"/>
      <c r="E13" s="41"/>
      <c r="F13" s="42"/>
      <c r="G13" s="80">
        <v>52</v>
      </c>
      <c r="H13" s="81">
        <v>52</v>
      </c>
      <c r="I13" s="81"/>
      <c r="J13" s="81"/>
      <c r="K13" s="45"/>
    </row>
    <row r="14" spans="1:11" ht="15.75">
      <c r="A14" s="39" t="s">
        <v>61</v>
      </c>
      <c r="B14" s="40"/>
      <c r="C14" s="41"/>
      <c r="D14" s="41"/>
      <c r="E14" s="41"/>
      <c r="F14" s="42"/>
      <c r="G14" s="43"/>
      <c r="H14" s="44"/>
      <c r="I14" s="44"/>
      <c r="J14" s="44"/>
      <c r="K14" s="45"/>
    </row>
    <row r="15" spans="1:11" ht="15.75">
      <c r="A15" s="39" t="s">
        <v>58</v>
      </c>
      <c r="B15" s="40">
        <v>1210</v>
      </c>
      <c r="C15" s="41"/>
      <c r="D15" s="41"/>
      <c r="E15" s="41">
        <v>1210</v>
      </c>
      <c r="F15" s="42"/>
      <c r="G15" s="80">
        <v>1368</v>
      </c>
      <c r="H15" s="81"/>
      <c r="I15" s="81"/>
      <c r="J15" s="81">
        <v>1368</v>
      </c>
      <c r="K15" s="45"/>
    </row>
    <row r="16" spans="1:11" ht="15.75">
      <c r="A16" s="39" t="s">
        <v>59</v>
      </c>
      <c r="B16" s="40">
        <v>0.329</v>
      </c>
      <c r="C16" s="41"/>
      <c r="D16" s="41"/>
      <c r="E16" s="41">
        <v>0.329</v>
      </c>
      <c r="F16" s="42"/>
      <c r="G16" s="80"/>
      <c r="H16" s="81"/>
      <c r="I16" s="81"/>
      <c r="J16" s="81"/>
      <c r="K16" s="45"/>
    </row>
    <row r="17" spans="1:11" ht="15.75">
      <c r="A17" s="39" t="s">
        <v>62</v>
      </c>
      <c r="B17" s="40"/>
      <c r="C17" s="41"/>
      <c r="D17" s="41"/>
      <c r="E17" s="41"/>
      <c r="F17" s="42"/>
      <c r="G17" s="80"/>
      <c r="H17" s="81"/>
      <c r="I17" s="81"/>
      <c r="J17" s="81"/>
      <c r="K17" s="45"/>
    </row>
    <row r="18" spans="1:11" ht="15.75">
      <c r="A18" s="39" t="s">
        <v>58</v>
      </c>
      <c r="B18" s="40">
        <v>1723</v>
      </c>
      <c r="C18" s="41"/>
      <c r="D18" s="41"/>
      <c r="E18" s="41">
        <v>1723</v>
      </c>
      <c r="F18" s="42"/>
      <c r="G18" s="80">
        <v>4071</v>
      </c>
      <c r="H18" s="81"/>
      <c r="I18" s="81"/>
      <c r="J18" s="81">
        <v>4071</v>
      </c>
      <c r="K18" s="45"/>
    </row>
    <row r="19" spans="1:11" ht="16.5" thickBot="1">
      <c r="A19" s="46" t="s">
        <v>59</v>
      </c>
      <c r="B19" s="47">
        <v>6920</v>
      </c>
      <c r="C19" s="48"/>
      <c r="D19" s="48"/>
      <c r="E19" s="48">
        <v>6920</v>
      </c>
      <c r="F19" s="49"/>
      <c r="G19" s="50"/>
      <c r="H19" s="51"/>
      <c r="I19" s="51"/>
      <c r="J19" s="51"/>
      <c r="K19" s="52"/>
    </row>
    <row r="20" spans="1:11" ht="16.5" thickBot="1">
      <c r="A20" s="100" t="s">
        <v>63</v>
      </c>
      <c r="B20" s="101"/>
      <c r="C20" s="101"/>
      <c r="D20" s="101"/>
      <c r="E20" s="101"/>
      <c r="F20" s="101"/>
      <c r="G20" s="102"/>
      <c r="H20" s="102"/>
      <c r="I20" s="102"/>
      <c r="J20" s="102"/>
      <c r="K20" s="103"/>
    </row>
    <row r="21" spans="1:11" ht="15.75">
      <c r="A21" s="35" t="s">
        <v>56</v>
      </c>
      <c r="B21" s="36"/>
      <c r="C21" s="37"/>
      <c r="D21" s="37"/>
      <c r="E21" s="37"/>
      <c r="F21" s="38"/>
      <c r="G21" s="36"/>
      <c r="H21" s="37"/>
      <c r="I21" s="37"/>
      <c r="J21" s="37"/>
      <c r="K21" s="38"/>
    </row>
    <row r="22" spans="1:11" ht="15.75">
      <c r="A22" s="39" t="s">
        <v>64</v>
      </c>
      <c r="B22" s="40">
        <v>130130</v>
      </c>
      <c r="C22" s="41">
        <v>27520</v>
      </c>
      <c r="D22" s="41">
        <v>0</v>
      </c>
      <c r="E22" s="41">
        <v>56430</v>
      </c>
      <c r="F22" s="42">
        <v>46180</v>
      </c>
      <c r="G22" s="82">
        <f>G24+G25</f>
        <v>98393.26699999999</v>
      </c>
      <c r="H22" s="83">
        <f>H24+H25</f>
        <v>13262.388</v>
      </c>
      <c r="I22" s="83">
        <f>I24+I25</f>
        <v>0</v>
      </c>
      <c r="J22" s="83">
        <f>J24+J25</f>
        <v>34631.413</v>
      </c>
      <c r="K22" s="84">
        <f>K24+K25</f>
        <v>50499.466</v>
      </c>
    </row>
    <row r="23" spans="1:11" ht="15.75">
      <c r="A23" s="39" t="s">
        <v>56</v>
      </c>
      <c r="B23" s="40"/>
      <c r="C23" s="41"/>
      <c r="D23" s="41"/>
      <c r="E23" s="41"/>
      <c r="F23" s="42"/>
      <c r="G23" s="82"/>
      <c r="H23" s="83"/>
      <c r="I23" s="83"/>
      <c r="J23" s="83"/>
      <c r="K23" s="84"/>
    </row>
    <row r="24" spans="1:11" ht="15.75">
      <c r="A24" s="39" t="s">
        <v>65</v>
      </c>
      <c r="B24" s="40">
        <v>39000</v>
      </c>
      <c r="C24" s="41"/>
      <c r="D24" s="41"/>
      <c r="E24" s="41"/>
      <c r="F24" s="42">
        <v>39000</v>
      </c>
      <c r="G24" s="82">
        <f>H24+I24+J24+K24</f>
        <v>36758.202</v>
      </c>
      <c r="H24" s="83">
        <v>0</v>
      </c>
      <c r="I24" s="83">
        <v>0</v>
      </c>
      <c r="J24" s="83">
        <v>0</v>
      </c>
      <c r="K24" s="84">
        <v>36758.202</v>
      </c>
    </row>
    <row r="25" spans="1:11" ht="15.75">
      <c r="A25" s="39" t="s">
        <v>66</v>
      </c>
      <c r="B25" s="40">
        <v>91130</v>
      </c>
      <c r="C25" s="41">
        <v>27520</v>
      </c>
      <c r="D25" s="41"/>
      <c r="E25" s="41">
        <v>56430</v>
      </c>
      <c r="F25" s="42">
        <v>7180</v>
      </c>
      <c r="G25" s="82">
        <f>H25+I25+J25+K25</f>
        <v>61635.065</v>
      </c>
      <c r="H25" s="83">
        <v>13262.388</v>
      </c>
      <c r="I25" s="83">
        <v>0</v>
      </c>
      <c r="J25" s="83">
        <v>34631.413</v>
      </c>
      <c r="K25" s="84">
        <v>13741.264</v>
      </c>
    </row>
    <row r="26" spans="1:11" s="1" customFormat="1" ht="15.75">
      <c r="A26" s="39"/>
      <c r="B26" s="40"/>
      <c r="C26" s="41"/>
      <c r="D26" s="41"/>
      <c r="E26" s="41"/>
      <c r="F26" s="42"/>
      <c r="G26" s="43"/>
      <c r="H26" s="44"/>
      <c r="I26" s="44"/>
      <c r="J26" s="44"/>
      <c r="K26" s="45"/>
    </row>
    <row r="27" spans="1:11" s="1" customFormat="1" ht="15.75">
      <c r="A27" s="85" t="s">
        <v>75</v>
      </c>
      <c r="B27" s="40"/>
      <c r="C27" s="41"/>
      <c r="D27" s="41"/>
      <c r="E27" s="41"/>
      <c r="F27" s="42"/>
      <c r="G27" s="82">
        <f>G29+G30</f>
        <v>6445.858</v>
      </c>
      <c r="H27" s="83">
        <f>H29+H30</f>
        <v>0</v>
      </c>
      <c r="I27" s="83">
        <f>I29+I30</f>
        <v>0</v>
      </c>
      <c r="J27" s="83">
        <f>J29+J30</f>
        <v>6386.321</v>
      </c>
      <c r="K27" s="84">
        <f>K29+K30</f>
        <v>59.537</v>
      </c>
    </row>
    <row r="28" spans="1:11" s="1" customFormat="1" ht="15.75">
      <c r="A28" s="85" t="s">
        <v>56</v>
      </c>
      <c r="B28" s="40"/>
      <c r="C28" s="41"/>
      <c r="D28" s="41"/>
      <c r="E28" s="41"/>
      <c r="F28" s="42"/>
      <c r="G28" s="82"/>
      <c r="H28" s="83"/>
      <c r="I28" s="83"/>
      <c r="J28" s="83"/>
      <c r="K28" s="84"/>
    </row>
    <row r="29" spans="1:11" s="1" customFormat="1" ht="15.75">
      <c r="A29" s="85" t="s">
        <v>65</v>
      </c>
      <c r="B29" s="40"/>
      <c r="C29" s="41"/>
      <c r="D29" s="41"/>
      <c r="E29" s="41"/>
      <c r="F29" s="42"/>
      <c r="G29" s="82">
        <f>H29+I29+J29+K29</f>
        <v>0</v>
      </c>
      <c r="H29" s="83">
        <v>0</v>
      </c>
      <c r="I29" s="83">
        <v>0</v>
      </c>
      <c r="J29" s="83">
        <v>0</v>
      </c>
      <c r="K29" s="84">
        <v>0</v>
      </c>
    </row>
    <row r="30" spans="1:11" s="1" customFormat="1" ht="15.75">
      <c r="A30" s="85" t="s">
        <v>66</v>
      </c>
      <c r="B30" s="40"/>
      <c r="C30" s="41"/>
      <c r="D30" s="41"/>
      <c r="E30" s="41"/>
      <c r="F30" s="42"/>
      <c r="G30" s="82">
        <f>H30+I30+J30+K30</f>
        <v>6445.858</v>
      </c>
      <c r="H30" s="83">
        <v>0</v>
      </c>
      <c r="I30" s="83">
        <v>0</v>
      </c>
      <c r="J30" s="83">
        <v>6386.321</v>
      </c>
      <c r="K30" s="84">
        <v>59.537</v>
      </c>
    </row>
    <row r="31" spans="1:11" s="1" customFormat="1" ht="15.75">
      <c r="A31" s="85"/>
      <c r="B31" s="40"/>
      <c r="C31" s="41"/>
      <c r="D31" s="41"/>
      <c r="E31" s="41"/>
      <c r="F31" s="42"/>
      <c r="G31" s="82"/>
      <c r="H31" s="83"/>
      <c r="I31" s="83"/>
      <c r="J31" s="83"/>
      <c r="K31" s="84"/>
    </row>
    <row r="32" spans="1:11" s="1" customFormat="1" ht="15.75">
      <c r="A32" s="85" t="s">
        <v>76</v>
      </c>
      <c r="B32" s="40"/>
      <c r="C32" s="41"/>
      <c r="D32" s="41"/>
      <c r="E32" s="41"/>
      <c r="F32" s="42"/>
      <c r="G32" s="82">
        <f>G34+G35</f>
        <v>8234.1</v>
      </c>
      <c r="H32" s="83">
        <f>H34+H35</f>
        <v>0</v>
      </c>
      <c r="I32" s="83">
        <f>I34+I35</f>
        <v>0</v>
      </c>
      <c r="J32" s="83">
        <f>J34+J35</f>
        <v>7796.589</v>
      </c>
      <c r="K32" s="84">
        <f>K34+K35</f>
        <v>437.511</v>
      </c>
    </row>
    <row r="33" spans="1:11" s="1" customFormat="1" ht="15.75">
      <c r="A33" s="85" t="s">
        <v>56</v>
      </c>
      <c r="B33" s="40"/>
      <c r="C33" s="41"/>
      <c r="D33" s="41"/>
      <c r="E33" s="41"/>
      <c r="F33" s="42"/>
      <c r="G33" s="82"/>
      <c r="H33" s="83"/>
      <c r="I33" s="83"/>
      <c r="J33" s="83"/>
      <c r="K33" s="84"/>
    </row>
    <row r="34" spans="1:11" s="1" customFormat="1" ht="15.75">
      <c r="A34" s="85" t="s">
        <v>65</v>
      </c>
      <c r="B34" s="40"/>
      <c r="C34" s="41"/>
      <c r="D34" s="41"/>
      <c r="E34" s="41"/>
      <c r="F34" s="42"/>
      <c r="G34" s="82">
        <f>H34+I34+J34+K34</f>
        <v>782.691</v>
      </c>
      <c r="H34" s="83">
        <v>0</v>
      </c>
      <c r="I34" s="83">
        <v>0</v>
      </c>
      <c r="J34" s="83">
        <v>782.691</v>
      </c>
      <c r="K34" s="84">
        <v>0</v>
      </c>
    </row>
    <row r="35" spans="1:11" s="1" customFormat="1" ht="15.75">
      <c r="A35" s="85" t="s">
        <v>66</v>
      </c>
      <c r="B35" s="40"/>
      <c r="C35" s="41"/>
      <c r="D35" s="41"/>
      <c r="E35" s="41"/>
      <c r="F35" s="42"/>
      <c r="G35" s="82">
        <f>H35+I35+J35+K35</f>
        <v>7451.409000000001</v>
      </c>
      <c r="H35" s="83">
        <v>0</v>
      </c>
      <c r="I35" s="83">
        <v>0</v>
      </c>
      <c r="J35" s="83">
        <v>7013.898</v>
      </c>
      <c r="K35" s="84">
        <v>437.511</v>
      </c>
    </row>
    <row r="36" spans="1:11" s="1" customFormat="1" ht="15.75">
      <c r="A36" s="85"/>
      <c r="B36" s="40"/>
      <c r="C36" s="41"/>
      <c r="D36" s="41"/>
      <c r="E36" s="41"/>
      <c r="F36" s="42"/>
      <c r="G36" s="82"/>
      <c r="H36" s="83"/>
      <c r="I36" s="83"/>
      <c r="J36" s="83"/>
      <c r="K36" s="84"/>
    </row>
    <row r="37" spans="1:11" s="1" customFormat="1" ht="15.75">
      <c r="A37" s="85" t="s">
        <v>73</v>
      </c>
      <c r="B37" s="40"/>
      <c r="C37" s="41"/>
      <c r="D37" s="41"/>
      <c r="E37" s="41"/>
      <c r="F37" s="42"/>
      <c r="G37" s="82">
        <f>H37+I37+J37+K37</f>
        <v>59.032</v>
      </c>
      <c r="H37" s="83">
        <v>0</v>
      </c>
      <c r="I37" s="83">
        <v>0</v>
      </c>
      <c r="J37" s="83">
        <v>0</v>
      </c>
      <c r="K37" s="84">
        <v>59.032</v>
      </c>
    </row>
    <row r="38" spans="1:11" s="1" customFormat="1" ht="15.75">
      <c r="A38" s="85"/>
      <c r="B38" s="40"/>
      <c r="C38" s="41"/>
      <c r="D38" s="41"/>
      <c r="E38" s="41"/>
      <c r="F38" s="42"/>
      <c r="G38" s="82"/>
      <c r="H38" s="83"/>
      <c r="I38" s="83"/>
      <c r="J38" s="83"/>
      <c r="K38" s="84"/>
    </row>
    <row r="39" spans="1:11" s="1" customFormat="1" ht="15.75">
      <c r="A39" s="85" t="s">
        <v>74</v>
      </c>
      <c r="B39" s="40"/>
      <c r="C39" s="41"/>
      <c r="D39" s="41"/>
      <c r="E39" s="41"/>
      <c r="F39" s="42"/>
      <c r="G39" s="82">
        <f>H39+I39+J39+K39</f>
        <v>22.06</v>
      </c>
      <c r="H39" s="83">
        <v>0</v>
      </c>
      <c r="I39" s="83">
        <v>0</v>
      </c>
      <c r="J39" s="83">
        <v>0</v>
      </c>
      <c r="K39" s="84">
        <v>22.06</v>
      </c>
    </row>
    <row r="40" spans="1:11" s="1" customFormat="1" ht="15.75">
      <c r="A40" s="39"/>
      <c r="B40" s="40"/>
      <c r="C40" s="41"/>
      <c r="D40" s="41"/>
      <c r="E40" s="41"/>
      <c r="F40" s="42"/>
      <c r="G40" s="43"/>
      <c r="H40" s="44"/>
      <c r="I40" s="44"/>
      <c r="J40" s="44"/>
      <c r="K40" s="45"/>
    </row>
    <row r="41" spans="1:11" ht="15.75">
      <c r="A41" s="39" t="s">
        <v>67</v>
      </c>
      <c r="B41" s="40"/>
      <c r="C41" s="41"/>
      <c r="D41" s="41"/>
      <c r="E41" s="41"/>
      <c r="F41" s="42"/>
      <c r="G41" s="43"/>
      <c r="H41" s="44"/>
      <c r="I41" s="44"/>
      <c r="J41" s="44"/>
      <c r="K41" s="45"/>
    </row>
    <row r="42" spans="1:11" ht="15.75">
      <c r="A42" s="39" t="s">
        <v>56</v>
      </c>
      <c r="B42" s="40"/>
      <c r="C42" s="41"/>
      <c r="D42" s="41"/>
      <c r="E42" s="41"/>
      <c r="F42" s="42"/>
      <c r="G42" s="43"/>
      <c r="H42" s="44"/>
      <c r="I42" s="44"/>
      <c r="J42" s="44"/>
      <c r="K42" s="45"/>
    </row>
    <row r="43" spans="1:11" ht="15.75">
      <c r="A43" s="39" t="s">
        <v>68</v>
      </c>
      <c r="B43" s="40"/>
      <c r="C43" s="41"/>
      <c r="D43" s="41"/>
      <c r="E43" s="41"/>
      <c r="F43" s="42"/>
      <c r="G43" s="43"/>
      <c r="H43" s="44"/>
      <c r="I43" s="44"/>
      <c r="J43" s="44"/>
      <c r="K43" s="45"/>
    </row>
    <row r="44" spans="1:11" ht="15.75">
      <c r="A44" s="39" t="s">
        <v>58</v>
      </c>
      <c r="B44" s="40">
        <v>71600</v>
      </c>
      <c r="C44" s="41">
        <v>71600</v>
      </c>
      <c r="D44" s="41"/>
      <c r="E44" s="41"/>
      <c r="F44" s="42"/>
      <c r="G44" s="82">
        <f>SUM(H44:K44)</f>
        <v>58583.91</v>
      </c>
      <c r="H44" s="83">
        <v>58583.91</v>
      </c>
      <c r="I44" s="44"/>
      <c r="J44" s="44"/>
      <c r="K44" s="45"/>
    </row>
    <row r="45" spans="1:11" ht="16.5" thickBot="1">
      <c r="A45" s="46" t="s">
        <v>59</v>
      </c>
      <c r="B45" s="47">
        <v>62</v>
      </c>
      <c r="C45" s="48">
        <v>62</v>
      </c>
      <c r="D45" s="48"/>
      <c r="E45" s="48"/>
      <c r="F45" s="49"/>
      <c r="G45" s="86">
        <v>62</v>
      </c>
      <c r="H45" s="87">
        <v>62</v>
      </c>
      <c r="I45" s="48"/>
      <c r="J45" s="48"/>
      <c r="K45" s="49"/>
    </row>
    <row r="46" spans="1:11" ht="16.5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</row>
    <row r="47" spans="1:11" ht="32.25" thickBot="1">
      <c r="A47" s="57" t="s">
        <v>69</v>
      </c>
      <c r="B47" s="56">
        <v>17960</v>
      </c>
      <c r="C47" s="56"/>
      <c r="D47" s="56"/>
      <c r="E47" s="56"/>
      <c r="F47" s="56"/>
      <c r="G47" s="88">
        <v>21999.83</v>
      </c>
      <c r="H47" s="89">
        <v>2290</v>
      </c>
      <c r="I47" s="89"/>
      <c r="J47" s="89">
        <v>13189</v>
      </c>
      <c r="K47" s="90">
        <v>6520</v>
      </c>
    </row>
  </sheetData>
  <sheetProtection/>
  <mergeCells count="8">
    <mergeCell ref="A5:K5"/>
    <mergeCell ref="A20:K20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Трифонов В.Н.</cp:lastModifiedBy>
  <dcterms:created xsi:type="dcterms:W3CDTF">2012-06-19T07:07:24Z</dcterms:created>
  <dcterms:modified xsi:type="dcterms:W3CDTF">2013-04-18T11:41:09Z</dcterms:modified>
  <cp:category/>
  <cp:version/>
  <cp:contentType/>
  <cp:contentStatus/>
</cp:coreProperties>
</file>