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28575" windowHeight="12720"/>
  </bookViews>
  <sheets>
    <sheet name="Лист1" sheetId="1" r:id="rId1"/>
  </sheets>
  <externalReferences>
    <externalReference r:id="rId2"/>
  </externalReferences>
  <calcPr calcId="145621"/>
</workbook>
</file>

<file path=xl/calcChain.xml><?xml version="1.0" encoding="utf-8"?>
<calcChain xmlns="http://schemas.openxmlformats.org/spreadsheetml/2006/main">
  <c r="E39" i="1" l="1"/>
  <c r="E23" i="1"/>
  <c r="E16" i="1"/>
  <c r="E15" i="1"/>
  <c r="E41" i="1" s="1"/>
  <c r="E26" i="1"/>
  <c r="E20" i="1"/>
  <c r="E13" i="1"/>
  <c r="D23" i="1"/>
  <c r="F30" i="1"/>
  <c r="F34" i="1"/>
  <c r="F40" i="1"/>
  <c r="E51" i="1"/>
  <c r="E47" i="1"/>
  <c r="E46" i="1"/>
  <c r="E12" i="1" l="1"/>
  <c r="E42" i="1" l="1"/>
  <c r="E11" i="1"/>
</calcChain>
</file>

<file path=xl/sharedStrings.xml><?xml version="1.0" encoding="utf-8"?>
<sst xmlns="http://schemas.openxmlformats.org/spreadsheetml/2006/main" count="203" uniqueCount="145">
  <si>
    <t>ИНН:</t>
  </si>
  <si>
    <t>КПП:</t>
  </si>
  <si>
    <t xml:space="preserve"> гг.</t>
  </si>
  <si>
    <t>№ п/п</t>
  </si>
  <si>
    <t>Ед. изм.</t>
  </si>
  <si>
    <t>Примечание ***</t>
  </si>
  <si>
    <t>план *</t>
  </si>
  <si>
    <t>факт **</t>
  </si>
  <si>
    <t>I</t>
  </si>
  <si>
    <t>Структура затрат</t>
  </si>
  <si>
    <t>х</t>
  </si>
  <si>
    <t>1</t>
  </si>
  <si>
    <t>Необходимая валовая выручка на содержание</t>
  </si>
  <si>
    <t>тыс. руб.</t>
  </si>
  <si>
    <t>1.1</t>
  </si>
  <si>
    <t>Подконтрольные расходы, всего</t>
  </si>
  <si>
    <t>1.1.1</t>
  </si>
  <si>
    <t>Материальные расходы, всего</t>
  </si>
  <si>
    <t>1.1.1.1</t>
  </si>
  <si>
    <t>в том числе на сырье, материалы, запасные части, инструмент, топливо</t>
  </si>
  <si>
    <t>1.1.1.2</t>
  </si>
  <si>
    <t>на ремонт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</si>
  <si>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</si>
  <si>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</si>
  <si>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</si>
  <si>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в том числе на ремонт</t>
  </si>
  <si>
    <t>1.1.2</t>
  </si>
  <si>
    <t>Фонд оплаты труда</t>
  </si>
  <si>
    <t>1.1.2.1</t>
  </si>
  <si>
    <t>1.1.3</t>
  </si>
  <si>
    <t>Прочие подконтрольные расходы (с расшифровкой)</t>
  </si>
  <si>
    <t>1.1.3.1</t>
  </si>
  <si>
    <t>в том числе прибыль на социальное развитие (включая социальные выплаты)</t>
  </si>
  <si>
    <t>1.1.3.2</t>
  </si>
  <si>
    <t>в том числе транспортные услуги</t>
  </si>
  <si>
    <t>1.1.3.3</t>
  </si>
  <si>
    <t>в том числе прочие расходы (с расшифровкой)****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</si>
  <si>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</si>
  <si>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</si>
  <si>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</si>
  <si>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</si>
  <si>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</si>
  <si>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</si>
  <si>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</si>
  <si>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</si>
  <si>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</si>
  <si>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</si>
  <si>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</si>
  <si>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</si>
  <si>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</si>
  <si>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отчисления на социальные нужды</t>
  </si>
  <si>
    <t>1.2.5</t>
  </si>
  <si>
    <t>расходы на возврат и обслуживание долгосрочных заемных средств, направляемых на финансирование капитальных вложений</t>
  </si>
  <si>
    <t>1.2.6</t>
  </si>
  <si>
    <t>амортизация</t>
  </si>
  <si>
    <t>1.2.7</t>
  </si>
  <si>
    <t>прибыль на капитальные вложения</t>
  </si>
  <si>
    <t>1.2.8</t>
  </si>
  <si>
    <t>налог на прибыль</t>
  </si>
  <si>
    <t>1.2.9</t>
  </si>
  <si>
    <t>прочие налоги</t>
  </si>
  <si>
    <t>1.2.10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</si>
  <si>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</si>
  <si>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1.2.10.1</t>
  </si>
  <si>
    <t>Справочно: "Количество льготных технологических присоединений"</t>
  </si>
  <si>
    <t>ед.</t>
  </si>
  <si>
    <t>1.2.11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</si>
  <si>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</si>
  <si>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1.2.12</t>
  </si>
  <si>
    <t>прочие неподконтрольные расходы (с расшифровкой)</t>
  </si>
  <si>
    <t>1.3</t>
  </si>
  <si>
    <t>недополученный по независящим причинам доход (+)/избыток средств, полученный в предыдущем периоде регулирования (-)</t>
  </si>
  <si>
    <t>II</t>
  </si>
  <si>
    <t>Справочно: расходы на ремонт, всего (пункт 1.1.1.2 + пункт 1.1.2.1 + пункт 1.1.3.1)</t>
  </si>
  <si>
    <t>III</t>
  </si>
  <si>
    <t>Необходимая валовая выручка на оплату технологического расхода (потерь) электроэнергии</t>
  </si>
  <si>
    <t>Справочно:
Объем технологических потерь</t>
  </si>
  <si>
    <t>МВт∙ч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</si>
  <si>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</si>
  <si>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t>IV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</si>
  <si>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</si>
  <si>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</si>
  <si>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</si>
  <si>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</si>
  <si>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</si>
  <si>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</si>
  <si>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</si>
  <si>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</si>
  <si>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</si>
  <si>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</si>
  <si>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</si>
  <si>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</si>
  <si>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</si>
  <si>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</si>
  <si>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</si>
  <si>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</si>
  <si>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%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</si>
  <si>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</si>
  <si>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</si>
  <si>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</si>
  <si>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</si>
  <si>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</si>
  <si>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</si>
  <si>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  <charset val="204"/>
      </rPr>
      <t>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</si>
  <si>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  <charset val="204"/>
      </rPr>
      <t>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</si>
  <si>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  <charset val="204"/>
      </rPr>
      <t>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</si>
  <si>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r>
      <t>_____</t>
    </r>
    <r>
      <rPr>
        <sz val="10"/>
        <rFont val="Times New Roman"/>
        <family val="1"/>
        <charset val="204"/>
      </rPr>
      <t>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</si>
  <si>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  <charset val="204"/>
      </rPr>
      <t>*****</t>
    </r>
    <r>
      <rPr>
        <sz val="10"/>
        <color indexed="9"/>
        <rFont val="Times New Roman"/>
        <family val="1"/>
        <charset val="204"/>
      </rPr>
      <t>_</t>
    </r>
    <r>
      <rPr>
        <sz val="10"/>
        <rFont val="Times New Roman"/>
        <family val="1"/>
        <charset val="204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</si>
  <si>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в том числе трансофрматорная мощность подстанций на 220кВ уровне напряжения</t>
  </si>
  <si>
    <t>Мва</t>
  </si>
  <si>
    <t>в том числе трансофрматорная мощность подстанций на 110кВ уровне напряжения</t>
  </si>
  <si>
    <t>в том числе трансофрматорная мощность подстанций на 6кВ уровне напряжения</t>
  </si>
  <si>
    <t>2.1.</t>
  </si>
  <si>
    <t>2.2.</t>
  </si>
  <si>
    <t>2.3.</t>
  </si>
  <si>
    <t>3.1.</t>
  </si>
  <si>
    <t>3.2.</t>
  </si>
  <si>
    <t>в том числе количество условных единиц по линиям электропередач на СН-2 уровня напряжения</t>
  </si>
  <si>
    <t>в том числе количество условных единиц по линиям электропередач на НН уровня напряжения</t>
  </si>
  <si>
    <t>4.1.</t>
  </si>
  <si>
    <t>4.2.</t>
  </si>
  <si>
    <t>4.3.</t>
  </si>
  <si>
    <t>в том числе количество условных единиц по подстанциям на ВН уровне напряжения</t>
  </si>
  <si>
    <t>в том числе количество условных единиц по подстанциям на СН-1 уровне напряжения</t>
  </si>
  <si>
    <t>в том числе количество условных единиц по подстанциям на СН-2 уровне напряжения</t>
  </si>
  <si>
    <t>в том числе длина линий электропередач на СН-2 уровне напряжения</t>
  </si>
  <si>
    <t>в том числе длина линий электропередач на НН уровне напряжения</t>
  </si>
  <si>
    <t>5.5.</t>
  </si>
  <si>
    <t>5.2.</t>
  </si>
  <si>
    <t xml:space="preserve">За счёт привлечения кредитных средств из-за отсутствия поступления денежных средств от ООО"ДЭСК" </t>
  </si>
  <si>
    <t>произведена паспортизация основных фондов</t>
  </si>
  <si>
    <t>ввод новых ОФ</t>
  </si>
  <si>
    <t>в соответствии с заключенным договором аренды ТП</t>
  </si>
  <si>
    <t>проведён ремонт автотрансфоматора</t>
  </si>
  <si>
    <t>оплата в соответствии с положением об оплате труда</t>
  </si>
  <si>
    <t>7302040242</t>
  </si>
  <si>
    <t>730350001</t>
  </si>
  <si>
    <t>АО "ГНЦ НИИАР"</t>
  </si>
  <si>
    <t xml:space="preserve">Наименование организации: </t>
  </si>
  <si>
    <t>выполнение ремонтов собственными силами</t>
  </si>
  <si>
    <t xml:space="preserve">проведение большого объёма ремонтных работ подрядным и хоз способом </t>
  </si>
  <si>
    <t>Форма раскрытия информации</t>
  </si>
  <si>
    <t>Долгосрочный период регулирования: 2012-2014</t>
  </si>
  <si>
    <t xml:space="preserve">о структуре и объемах затрат на оказание услуг по передаче электрической энергии сетевыми организациями, регулирование деятельности которых осуществляется методом долгосрочной индексации необходимой валовой выручки </t>
  </si>
  <si>
    <t>Год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</si>
</sst>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color indexed="9"/>
      <name val="Times New Roman"/>
      <family val="1"/>
      <charset val="204"/>
    </font>
    <font>
      <sz val="10.5"/>
      <name val="Times New Roman"/>
      <family val="1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36">
    <xf numFmtId="0" fontId="0" fillId="0" borderId="0" xfId="0"/>
    <xf numFmtId="0" fontId="2" fillId="0" borderId="0" xfId="1"/>
    <xf numFmtId="0" fontId="3" fillId="0" borderId="0" xfId="1" applyFont="1"/>
    <xf numFmtId="0" fontId="4" fillId="0" borderId="0" xfId="1" applyFont="1"/>
    <xf numFmtId="0" fontId="4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6" fillId="0" borderId="3" xfId="1" applyFont="1" applyBorder="1" applyAlignment="1">
      <alignment horizontal="justify" vertical="center" wrapText="1"/>
    </xf>
    <xf numFmtId="0" fontId="0" fillId="0" borderId="0" xfId="0" applyAlignment="1"/>
    <xf numFmtId="0" fontId="6" fillId="0" borderId="5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2" fontId="6" fillId="0" borderId="5" xfId="1" applyNumberFormat="1" applyFont="1" applyBorder="1" applyAlignment="1">
      <alignment horizontal="left" vertical="center" wrapText="1"/>
    </xf>
    <xf numFmtId="0" fontId="0" fillId="0" borderId="5" xfId="0" applyBorder="1" applyAlignment="1">
      <alignment horizontal="left" vertical="center" wrapText="1"/>
    </xf>
    <xf numFmtId="0" fontId="6" fillId="0" borderId="5" xfId="1" applyFont="1" applyBorder="1" applyAlignment="1">
      <alignment horizontal="left" vertical="center" wrapText="1"/>
    </xf>
    <xf numFmtId="0" fontId="0" fillId="0" borderId="5" xfId="0" applyBorder="1"/>
    <xf numFmtId="0" fontId="6" fillId="0" borderId="5" xfId="1" applyFont="1" applyBorder="1" applyAlignment="1">
      <alignment horizontal="center"/>
    </xf>
    <xf numFmtId="0" fontId="0" fillId="0" borderId="5" xfId="0" applyBorder="1" applyAlignment="1">
      <alignment horizontal="center"/>
    </xf>
    <xf numFmtId="164" fontId="6" fillId="0" borderId="5" xfId="1" applyNumberFormat="1" applyFont="1" applyBorder="1" applyAlignment="1">
      <alignment horizontal="center" vertical="center"/>
    </xf>
    <xf numFmtId="164" fontId="6" fillId="2" borderId="5" xfId="1" applyNumberFormat="1" applyFont="1" applyFill="1" applyBorder="1" applyAlignment="1">
      <alignment horizontal="center" vertical="center"/>
    </xf>
    <xf numFmtId="49" fontId="6" fillId="0" borderId="5" xfId="1" applyNumberFormat="1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1" fillId="0" borderId="0" xfId="2"/>
    <xf numFmtId="0" fontId="8" fillId="0" borderId="2" xfId="0" applyFont="1" applyBorder="1" applyAlignment="1">
      <alignment wrapText="1"/>
    </xf>
    <xf numFmtId="0" fontId="5" fillId="0" borderId="0" xfId="1" applyFont="1" applyAlignment="1">
      <alignment horizontal="justify" vertical="center" wrapText="1"/>
    </xf>
    <xf numFmtId="0" fontId="3" fillId="0" borderId="0" xfId="1" applyFont="1" applyAlignment="1">
      <alignment horizontal="justify" vertical="center" wrapText="1"/>
    </xf>
    <xf numFmtId="0" fontId="5" fillId="0" borderId="0" xfId="1" applyFont="1" applyAlignment="1">
      <alignment horizontal="justify" wrapText="1"/>
    </xf>
    <xf numFmtId="0" fontId="3" fillId="0" borderId="0" xfId="1" applyFont="1" applyAlignment="1">
      <alignment horizontal="justify" wrapText="1"/>
    </xf>
    <xf numFmtId="0" fontId="5" fillId="0" borderId="0" xfId="1" applyFont="1" applyAlignment="1">
      <alignment horizontal="left" vertical="center" wrapText="1"/>
    </xf>
    <xf numFmtId="0" fontId="3" fillId="0" borderId="0" xfId="1" applyFont="1" applyAlignment="1">
      <alignment horizontal="left" vertical="center" wrapText="1"/>
    </xf>
    <xf numFmtId="0" fontId="6" fillId="0" borderId="2" xfId="1" applyFont="1" applyBorder="1" applyAlignment="1">
      <alignment horizontal="center" vertical="center"/>
    </xf>
    <xf numFmtId="0" fontId="6" fillId="0" borderId="5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/>
    </xf>
    <xf numFmtId="0" fontId="4" fillId="0" borderId="4" xfId="1" applyFont="1" applyBorder="1" applyAlignment="1">
      <alignment horizontal="left"/>
    </xf>
    <xf numFmtId="49" fontId="4" fillId="0" borderId="4" xfId="1" applyNumberFormat="1" applyFont="1" applyBorder="1" applyAlignment="1">
      <alignment horizontal="left"/>
    </xf>
    <xf numFmtId="49" fontId="4" fillId="0" borderId="3" xfId="1" applyNumberFormat="1" applyFont="1" applyBorder="1" applyAlignment="1">
      <alignment horizontal="left"/>
    </xf>
    <xf numFmtId="0" fontId="6" fillId="0" borderId="1" xfId="1" applyFont="1" applyBorder="1" applyAlignment="1">
      <alignment horizontal="center" vertical="center"/>
    </xf>
    <xf numFmtId="0" fontId="7" fillId="0" borderId="0" xfId="1" applyFont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nop\Local%20Settings\Temporary%20Internet%20Files\Content.IE5\TSKK60WW\&#1092;&#1086;&#1088;&#1084;&#1072;%20&#1086;%20&#1089;&#1090;&#1088;&#1091;&#1082;&#1090;&#1091;&#1088;&#1077;%20&#1080;%20&#1086;&#1073;&#1098;&#1077;&#1084;&#1077;%20&#1079;&#1072;&#1090;&#1088;&#1072;&#1090;%20&#1084;&#1077;&#1090;&#1086;&#1076;&#1086;&#1084;%20&#1080;&#1085;&#1076;&#1077;&#1082;&#1089;&#1072;&#1094;&#1080;&#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47">
          <cell r="F47">
            <v>127</v>
          </cell>
        </row>
        <row r="48">
          <cell r="F48">
            <v>379.02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A2" sqref="A2:F2"/>
    </sheetView>
  </sheetViews>
  <sheetFormatPr defaultRowHeight="15" x14ac:dyDescent="0.25"/>
  <cols>
    <col min="2" max="2" width="55.5703125" customWidth="1"/>
    <col min="4" max="4" width="12.140625" customWidth="1"/>
    <col min="5" max="5" width="12" customWidth="1"/>
    <col min="6" max="6" width="27.7109375" customWidth="1"/>
  </cols>
  <sheetData>
    <row r="1" spans="1:6" ht="15.75" x14ac:dyDescent="0.25">
      <c r="B1" s="20" t="s">
        <v>141</v>
      </c>
    </row>
    <row r="2" spans="1:6" ht="43.5" customHeight="1" x14ac:dyDescent="0.25">
      <c r="A2" s="35" t="s">
        <v>143</v>
      </c>
      <c r="B2" s="35"/>
      <c r="C2" s="35"/>
      <c r="D2" s="35"/>
      <c r="E2" s="35"/>
      <c r="F2" s="35"/>
    </row>
    <row r="3" spans="1:6" x14ac:dyDescent="0.25">
      <c r="A3" s="4" t="s">
        <v>138</v>
      </c>
      <c r="B3" s="1"/>
      <c r="C3" s="31" t="s">
        <v>137</v>
      </c>
      <c r="D3" s="31"/>
      <c r="E3" s="31"/>
      <c r="F3" s="1"/>
    </row>
    <row r="4" spans="1:6" x14ac:dyDescent="0.25">
      <c r="A4" s="4" t="s">
        <v>0</v>
      </c>
      <c r="B4" s="32" t="s">
        <v>135</v>
      </c>
      <c r="C4" s="32"/>
      <c r="D4" s="1"/>
      <c r="E4" s="1"/>
      <c r="F4" s="1"/>
    </row>
    <row r="5" spans="1:6" x14ac:dyDescent="0.25">
      <c r="A5" s="4" t="s">
        <v>1</v>
      </c>
      <c r="B5" s="33" t="s">
        <v>136</v>
      </c>
      <c r="C5" s="33"/>
      <c r="D5" s="1"/>
      <c r="E5" s="1"/>
      <c r="F5" s="1"/>
    </row>
    <row r="6" spans="1:6" x14ac:dyDescent="0.25">
      <c r="A6" s="4" t="s">
        <v>142</v>
      </c>
      <c r="B6" s="1"/>
      <c r="C6" s="3" t="s">
        <v>2</v>
      </c>
      <c r="D6" s="1"/>
      <c r="E6" s="1"/>
      <c r="F6" s="1"/>
    </row>
    <row r="8" spans="1:6" x14ac:dyDescent="0.25">
      <c r="A8" s="29" t="s">
        <v>3</v>
      </c>
      <c r="B8" s="28"/>
      <c r="C8" s="29" t="s">
        <v>4</v>
      </c>
      <c r="D8" s="34" t="s">
        <v>144</v>
      </c>
      <c r="E8" s="28"/>
      <c r="F8" s="9" t="s">
        <v>5</v>
      </c>
    </row>
    <row r="9" spans="1:6" x14ac:dyDescent="0.25">
      <c r="A9" s="30"/>
      <c r="B9" s="28"/>
      <c r="C9" s="30"/>
      <c r="D9" s="8" t="s">
        <v>6</v>
      </c>
      <c r="E9" s="8" t="s">
        <v>7</v>
      </c>
      <c r="F9" s="9"/>
    </row>
    <row r="10" spans="1:6" x14ac:dyDescent="0.25">
      <c r="A10" s="18" t="s">
        <v>8</v>
      </c>
      <c r="B10" s="6" t="s">
        <v>9</v>
      </c>
      <c r="C10" s="5" t="s">
        <v>10</v>
      </c>
      <c r="D10" s="8" t="s">
        <v>10</v>
      </c>
      <c r="E10" s="8" t="s">
        <v>10</v>
      </c>
      <c r="F10" s="9" t="s">
        <v>10</v>
      </c>
    </row>
    <row r="11" spans="1:6" x14ac:dyDescent="0.25">
      <c r="A11" s="18" t="s">
        <v>11</v>
      </c>
      <c r="B11" s="6" t="s">
        <v>12</v>
      </c>
      <c r="C11" s="5" t="s">
        <v>13</v>
      </c>
      <c r="D11" s="8">
        <v>78218.010000000009</v>
      </c>
      <c r="E11" s="8">
        <f>E12+E26+E40</f>
        <v>115199.24000000002</v>
      </c>
      <c r="F11" s="10"/>
    </row>
    <row r="12" spans="1:6" x14ac:dyDescent="0.25">
      <c r="A12" s="18" t="s">
        <v>14</v>
      </c>
      <c r="B12" s="6" t="s">
        <v>15</v>
      </c>
      <c r="C12" s="5" t="s">
        <v>13</v>
      </c>
      <c r="D12" s="8">
        <v>53594.8</v>
      </c>
      <c r="E12" s="8">
        <f>E13+E18+E20+E24+E25</f>
        <v>82167.920000000013</v>
      </c>
      <c r="F12" s="11"/>
    </row>
    <row r="13" spans="1:6" x14ac:dyDescent="0.25">
      <c r="A13" s="18" t="s">
        <v>16</v>
      </c>
      <c r="B13" s="6" t="s">
        <v>17</v>
      </c>
      <c r="C13" s="5" t="s">
        <v>13</v>
      </c>
      <c r="D13" s="8">
        <v>6096.5</v>
      </c>
      <c r="E13" s="8">
        <f>E14+E16</f>
        <v>20117.25</v>
      </c>
      <c r="F13" s="10"/>
    </row>
    <row r="14" spans="1:6" ht="27" x14ac:dyDescent="0.25">
      <c r="A14" s="18" t="s">
        <v>18</v>
      </c>
      <c r="B14" s="6" t="s">
        <v>19</v>
      </c>
      <c r="C14" s="5" t="s">
        <v>13</v>
      </c>
      <c r="D14" s="8">
        <v>1404.77</v>
      </c>
      <c r="E14" s="8">
        <v>4194.97</v>
      </c>
      <c r="F14" s="10" t="s">
        <v>139</v>
      </c>
    </row>
    <row r="15" spans="1:6" ht="27" x14ac:dyDescent="0.25">
      <c r="A15" s="18" t="s">
        <v>20</v>
      </c>
      <c r="B15" s="6" t="s">
        <v>21</v>
      </c>
      <c r="C15" s="5" t="s">
        <v>13</v>
      </c>
      <c r="D15" s="8"/>
      <c r="E15" s="17">
        <f>E14*0.8</f>
        <v>3355.9760000000006</v>
      </c>
      <c r="F15" s="10" t="s">
        <v>139</v>
      </c>
    </row>
    <row r="16" spans="1:6" ht="37.5" customHeight="1" x14ac:dyDescent="0.25">
      <c r="A16" s="18" t="s">
        <v>22</v>
      </c>
      <c r="B16" s="6" t="s">
        <v>23</v>
      </c>
      <c r="C16" s="5" t="s">
        <v>13</v>
      </c>
      <c r="D16" s="8">
        <v>4691.7299999999996</v>
      </c>
      <c r="E16" s="8">
        <f>397.86+15524.42</f>
        <v>15922.28</v>
      </c>
      <c r="F16" s="10" t="s">
        <v>133</v>
      </c>
    </row>
    <row r="17" spans="1:6" ht="27" x14ac:dyDescent="0.25">
      <c r="A17" s="18" t="s">
        <v>24</v>
      </c>
      <c r="B17" s="6" t="s">
        <v>25</v>
      </c>
      <c r="C17" s="5" t="s">
        <v>13</v>
      </c>
      <c r="D17" s="8"/>
      <c r="E17" s="8">
        <v>15542.18</v>
      </c>
      <c r="F17" s="10" t="s">
        <v>133</v>
      </c>
    </row>
    <row r="18" spans="1:6" ht="27" x14ac:dyDescent="0.25">
      <c r="A18" s="18" t="s">
        <v>26</v>
      </c>
      <c r="B18" s="6" t="s">
        <v>27</v>
      </c>
      <c r="C18" s="5" t="s">
        <v>13</v>
      </c>
      <c r="D18" s="8">
        <v>22126.83</v>
      </c>
      <c r="E18" s="8">
        <v>32536.33</v>
      </c>
      <c r="F18" s="10" t="s">
        <v>134</v>
      </c>
    </row>
    <row r="19" spans="1:6" x14ac:dyDescent="0.25">
      <c r="A19" s="18" t="s">
        <v>28</v>
      </c>
      <c r="B19" s="6" t="s">
        <v>25</v>
      </c>
      <c r="C19" s="5" t="s">
        <v>13</v>
      </c>
      <c r="D19" s="8"/>
      <c r="E19" s="16">
        <v>5856.5393999999997</v>
      </c>
      <c r="F19" s="10"/>
    </row>
    <row r="20" spans="1:6" x14ac:dyDescent="0.25">
      <c r="A20" s="18" t="s">
        <v>29</v>
      </c>
      <c r="B20" s="6" t="s">
        <v>30</v>
      </c>
      <c r="C20" s="5" t="s">
        <v>13</v>
      </c>
      <c r="D20" s="8">
        <v>25371.47</v>
      </c>
      <c r="E20" s="8">
        <f>E21+E22+E23</f>
        <v>29257.340000000004</v>
      </c>
      <c r="F20" s="10"/>
    </row>
    <row r="21" spans="1:6" ht="27" x14ac:dyDescent="0.25">
      <c r="A21" s="18" t="s">
        <v>31</v>
      </c>
      <c r="B21" s="6" t="s">
        <v>32</v>
      </c>
      <c r="C21" s="5" t="s">
        <v>13</v>
      </c>
      <c r="D21" s="8">
        <v>2010.31</v>
      </c>
      <c r="E21" s="8">
        <v>1922</v>
      </c>
      <c r="F21" s="10"/>
    </row>
    <row r="22" spans="1:6" x14ac:dyDescent="0.25">
      <c r="A22" s="18" t="s">
        <v>33</v>
      </c>
      <c r="B22" s="6" t="s">
        <v>34</v>
      </c>
      <c r="C22" s="5" t="s">
        <v>13</v>
      </c>
      <c r="D22" s="8">
        <v>14360</v>
      </c>
      <c r="E22" s="8">
        <v>14502.87</v>
      </c>
      <c r="F22" s="10"/>
    </row>
    <row r="23" spans="1:6" x14ac:dyDescent="0.25">
      <c r="A23" s="18" t="s">
        <v>35</v>
      </c>
      <c r="B23" s="6" t="s">
        <v>36</v>
      </c>
      <c r="C23" s="5" t="s">
        <v>13</v>
      </c>
      <c r="D23" s="8">
        <f>23361.16-14360</f>
        <v>9001.16</v>
      </c>
      <c r="E23" s="8">
        <f>27335.34-14502.87</f>
        <v>12832.47</v>
      </c>
      <c r="F23" s="10"/>
    </row>
    <row r="24" spans="1:6" ht="27" x14ac:dyDescent="0.25">
      <c r="A24" s="18" t="s">
        <v>37</v>
      </c>
      <c r="B24" s="6" t="s">
        <v>38</v>
      </c>
      <c r="C24" s="5" t="s">
        <v>13</v>
      </c>
      <c r="D24" s="8"/>
      <c r="E24" s="8"/>
      <c r="F24" s="10"/>
    </row>
    <row r="25" spans="1:6" x14ac:dyDescent="0.25">
      <c r="A25" s="18" t="s">
        <v>39</v>
      </c>
      <c r="B25" s="6" t="s">
        <v>40</v>
      </c>
      <c r="C25" s="5" t="s">
        <v>13</v>
      </c>
      <c r="D25" s="8"/>
      <c r="E25" s="8">
        <v>257</v>
      </c>
      <c r="F25" s="10"/>
    </row>
    <row r="26" spans="1:6" x14ac:dyDescent="0.25">
      <c r="A26" s="18" t="s">
        <v>41</v>
      </c>
      <c r="B26" s="6" t="s">
        <v>42</v>
      </c>
      <c r="C26" s="5" t="s">
        <v>13</v>
      </c>
      <c r="D26" s="8">
        <v>14623.21</v>
      </c>
      <c r="E26" s="8">
        <f>SUM(E27:E36)+E39</f>
        <v>33031.32</v>
      </c>
      <c r="F26" s="10"/>
    </row>
    <row r="27" spans="1:6" x14ac:dyDescent="0.25">
      <c r="A27" s="18" t="s">
        <v>43</v>
      </c>
      <c r="B27" s="6" t="s">
        <v>44</v>
      </c>
      <c r="C27" s="5" t="s">
        <v>13</v>
      </c>
      <c r="D27" s="8"/>
      <c r="E27" s="8"/>
      <c r="F27" s="10"/>
    </row>
    <row r="28" spans="1:6" ht="27" x14ac:dyDescent="0.25">
      <c r="A28" s="18" t="s">
        <v>45</v>
      </c>
      <c r="B28" s="6" t="s">
        <v>46</v>
      </c>
      <c r="C28" s="5" t="s">
        <v>13</v>
      </c>
      <c r="D28" s="8"/>
      <c r="E28" s="8"/>
      <c r="F28" s="10"/>
    </row>
    <row r="29" spans="1:6" ht="40.5" x14ac:dyDescent="0.25">
      <c r="A29" s="18" t="s">
        <v>47</v>
      </c>
      <c r="B29" s="6" t="s">
        <v>48</v>
      </c>
      <c r="C29" s="5" t="s">
        <v>13</v>
      </c>
      <c r="D29" s="8">
        <v>60</v>
      </c>
      <c r="E29" s="8">
        <v>139.07</v>
      </c>
      <c r="F29" s="10" t="s">
        <v>132</v>
      </c>
    </row>
    <row r="30" spans="1:6" x14ac:dyDescent="0.25">
      <c r="A30" s="18" t="s">
        <v>49</v>
      </c>
      <c r="B30" s="6" t="s">
        <v>50</v>
      </c>
      <c r="C30" s="5" t="s">
        <v>13</v>
      </c>
      <c r="D30" s="8">
        <v>6638.05</v>
      </c>
      <c r="E30" s="8">
        <v>9357.6</v>
      </c>
      <c r="F30" s="10">
        <f t="shared" ref="F30:F40" si="0">E30/D30</f>
        <v>1.4096910990426406</v>
      </c>
    </row>
    <row r="31" spans="1:6" ht="40.5" x14ac:dyDescent="0.25">
      <c r="A31" s="18" t="s">
        <v>51</v>
      </c>
      <c r="B31" s="6" t="s">
        <v>52</v>
      </c>
      <c r="C31" s="5" t="s">
        <v>13</v>
      </c>
      <c r="D31" s="8"/>
      <c r="E31" s="8"/>
      <c r="F31" s="10"/>
    </row>
    <row r="32" spans="1:6" x14ac:dyDescent="0.25">
      <c r="A32" s="18" t="s">
        <v>53</v>
      </c>
      <c r="B32" s="6" t="s">
        <v>54</v>
      </c>
      <c r="C32" s="5" t="s">
        <v>13</v>
      </c>
      <c r="D32" s="8">
        <v>1521.26</v>
      </c>
      <c r="E32" s="8">
        <v>5771.59</v>
      </c>
      <c r="F32" s="10" t="s">
        <v>131</v>
      </c>
    </row>
    <row r="33" spans="1:6" x14ac:dyDescent="0.25">
      <c r="A33" s="18" t="s">
        <v>55</v>
      </c>
      <c r="B33" s="6" t="s">
        <v>56</v>
      </c>
      <c r="C33" s="5" t="s">
        <v>13</v>
      </c>
      <c r="D33" s="8"/>
      <c r="E33" s="8"/>
      <c r="F33" s="10"/>
    </row>
    <row r="34" spans="1:6" x14ac:dyDescent="0.25">
      <c r="A34" s="18" t="s">
        <v>57</v>
      </c>
      <c r="B34" s="6" t="s">
        <v>58</v>
      </c>
      <c r="C34" s="5" t="s">
        <v>13</v>
      </c>
      <c r="D34" s="8">
        <v>502.58</v>
      </c>
      <c r="E34" s="8">
        <v>0</v>
      </c>
      <c r="F34" s="10">
        <f t="shared" si="0"/>
        <v>0</v>
      </c>
    </row>
    <row r="35" spans="1:6" ht="27" x14ac:dyDescent="0.25">
      <c r="A35" s="18" t="s">
        <v>59</v>
      </c>
      <c r="B35" s="6" t="s">
        <v>60</v>
      </c>
      <c r="C35" s="5" t="s">
        <v>13</v>
      </c>
      <c r="D35" s="8">
        <v>884.46</v>
      </c>
      <c r="E35" s="8">
        <v>1901.55</v>
      </c>
      <c r="F35" s="10" t="s">
        <v>130</v>
      </c>
    </row>
    <row r="36" spans="1:6" ht="40.5" x14ac:dyDescent="0.25">
      <c r="A36" s="18" t="s">
        <v>61</v>
      </c>
      <c r="B36" s="6" t="s">
        <v>62</v>
      </c>
      <c r="C36" s="5" t="s">
        <v>13</v>
      </c>
      <c r="D36" s="8"/>
      <c r="E36" s="8"/>
      <c r="F36" s="10"/>
    </row>
    <row r="37" spans="1:6" ht="27" x14ac:dyDescent="0.25">
      <c r="A37" s="18" t="s">
        <v>63</v>
      </c>
      <c r="B37" s="6" t="s">
        <v>64</v>
      </c>
      <c r="C37" s="5" t="s">
        <v>65</v>
      </c>
      <c r="D37" s="8"/>
      <c r="E37" s="8"/>
      <c r="F37" s="10"/>
    </row>
    <row r="38" spans="1:6" ht="81" x14ac:dyDescent="0.25">
      <c r="A38" s="18" t="s">
        <v>66</v>
      </c>
      <c r="B38" s="6" t="s">
        <v>67</v>
      </c>
      <c r="C38" s="5" t="s">
        <v>13</v>
      </c>
      <c r="D38" s="8"/>
      <c r="E38" s="8"/>
      <c r="F38" s="10"/>
    </row>
    <row r="39" spans="1:6" ht="67.5" x14ac:dyDescent="0.25">
      <c r="A39" s="18" t="s">
        <v>68</v>
      </c>
      <c r="B39" s="6" t="s">
        <v>69</v>
      </c>
      <c r="C39" s="5" t="s">
        <v>13</v>
      </c>
      <c r="D39" s="8">
        <v>5016.8599999999997</v>
      </c>
      <c r="E39" s="8">
        <f>15081.6+779.91</f>
        <v>15861.51</v>
      </c>
      <c r="F39" s="10" t="s">
        <v>129</v>
      </c>
    </row>
    <row r="40" spans="1:6" ht="40.5" x14ac:dyDescent="0.25">
      <c r="A40" s="18" t="s">
        <v>70</v>
      </c>
      <c r="B40" s="6" t="s">
        <v>71</v>
      </c>
      <c r="C40" s="5" t="s">
        <v>13</v>
      </c>
      <c r="D40" s="8">
        <v>10000</v>
      </c>
      <c r="E40" s="8"/>
      <c r="F40" s="10">
        <f t="shared" si="0"/>
        <v>0</v>
      </c>
    </row>
    <row r="41" spans="1:6" ht="40.5" x14ac:dyDescent="0.25">
      <c r="A41" s="18" t="s">
        <v>72</v>
      </c>
      <c r="B41" s="6" t="s">
        <v>73</v>
      </c>
      <c r="C41" s="5" t="s">
        <v>13</v>
      </c>
      <c r="D41" s="8">
        <v>2010.31</v>
      </c>
      <c r="E41" s="16">
        <f>E17+E15+E19</f>
        <v>24754.695400000004</v>
      </c>
      <c r="F41" s="10" t="s">
        <v>140</v>
      </c>
    </row>
    <row r="42" spans="1:6" ht="27" x14ac:dyDescent="0.25">
      <c r="A42" s="18" t="s">
        <v>74</v>
      </c>
      <c r="B42" s="6" t="s">
        <v>75</v>
      </c>
      <c r="C42" s="5" t="s">
        <v>13</v>
      </c>
      <c r="D42" s="8">
        <v>32094.98</v>
      </c>
      <c r="E42" s="8">
        <f>E12+E26+E40</f>
        <v>115199.24000000002</v>
      </c>
      <c r="F42" s="10"/>
    </row>
    <row r="43" spans="1:6" ht="27" x14ac:dyDescent="0.25">
      <c r="A43" s="18" t="s">
        <v>14</v>
      </c>
      <c r="B43" s="6" t="s">
        <v>76</v>
      </c>
      <c r="C43" s="5" t="s">
        <v>77</v>
      </c>
      <c r="D43" s="8">
        <v>19.45</v>
      </c>
      <c r="E43" s="8">
        <v>26.45</v>
      </c>
      <c r="F43" s="10"/>
    </row>
    <row r="44" spans="1:6" ht="54" x14ac:dyDescent="0.25">
      <c r="A44" s="18" t="s">
        <v>41</v>
      </c>
      <c r="B44" s="6" t="s">
        <v>78</v>
      </c>
      <c r="C44" s="5" t="s">
        <v>13</v>
      </c>
      <c r="D44" s="8">
        <v>1.65</v>
      </c>
      <c r="E44" s="8">
        <v>1.76</v>
      </c>
      <c r="F44" s="10"/>
    </row>
    <row r="45" spans="1:6" ht="40.5" x14ac:dyDescent="0.25">
      <c r="A45" s="18" t="s">
        <v>79</v>
      </c>
      <c r="B45" s="6" t="s">
        <v>80</v>
      </c>
      <c r="C45" s="5" t="s">
        <v>10</v>
      </c>
      <c r="D45" s="8" t="s">
        <v>10</v>
      </c>
      <c r="E45" s="8" t="s">
        <v>10</v>
      </c>
      <c r="F45" s="10"/>
    </row>
    <row r="46" spans="1:6" x14ac:dyDescent="0.25">
      <c r="A46" s="18" t="s">
        <v>11</v>
      </c>
      <c r="B46" s="6" t="s">
        <v>81</v>
      </c>
      <c r="C46" s="5" t="s">
        <v>82</v>
      </c>
      <c r="D46" s="8"/>
      <c r="E46" s="14">
        <f>[1]Лист1!$F$47</f>
        <v>127</v>
      </c>
      <c r="F46" s="10"/>
    </row>
    <row r="47" spans="1:6" x14ac:dyDescent="0.25">
      <c r="A47" s="18" t="s">
        <v>83</v>
      </c>
      <c r="B47" s="6" t="s">
        <v>84</v>
      </c>
      <c r="C47" s="5" t="s">
        <v>85</v>
      </c>
      <c r="D47" s="8"/>
      <c r="E47" s="14">
        <f>[1]Лист1!$F$48</f>
        <v>379.02</v>
      </c>
      <c r="F47" s="10"/>
    </row>
    <row r="48" spans="1:6" ht="30" x14ac:dyDescent="0.25">
      <c r="A48" s="18" t="s">
        <v>112</v>
      </c>
      <c r="B48" s="21" t="s">
        <v>108</v>
      </c>
      <c r="C48" s="13" t="s">
        <v>109</v>
      </c>
      <c r="D48" s="13"/>
      <c r="E48" s="15">
        <v>120</v>
      </c>
      <c r="F48" s="10"/>
    </row>
    <row r="49" spans="1:6" ht="30" x14ac:dyDescent="0.25">
      <c r="A49" s="18" t="s">
        <v>113</v>
      </c>
      <c r="B49" s="21" t="s">
        <v>110</v>
      </c>
      <c r="C49" s="13" t="s">
        <v>109</v>
      </c>
      <c r="D49" s="13"/>
      <c r="E49" s="15">
        <v>197</v>
      </c>
      <c r="F49" s="10"/>
    </row>
    <row r="50" spans="1:6" ht="30" x14ac:dyDescent="0.25">
      <c r="A50" s="18" t="s">
        <v>114</v>
      </c>
      <c r="B50" s="21" t="s">
        <v>111</v>
      </c>
      <c r="C50" s="13" t="s">
        <v>109</v>
      </c>
      <c r="D50" s="13"/>
      <c r="E50" s="15">
        <v>62.02</v>
      </c>
      <c r="F50" s="10"/>
    </row>
    <row r="51" spans="1:6" ht="27" x14ac:dyDescent="0.25">
      <c r="A51" s="18" t="s">
        <v>86</v>
      </c>
      <c r="B51" s="6" t="s">
        <v>87</v>
      </c>
      <c r="C51" s="5" t="s">
        <v>88</v>
      </c>
      <c r="D51" s="8"/>
      <c r="E51" s="14">
        <f>E52+E53</f>
        <v>985.38000000000011</v>
      </c>
      <c r="F51" s="10"/>
    </row>
    <row r="52" spans="1:6" ht="30" x14ac:dyDescent="0.25">
      <c r="A52" s="18" t="s">
        <v>115</v>
      </c>
      <c r="B52" s="21" t="s">
        <v>117</v>
      </c>
      <c r="C52" s="13" t="s">
        <v>88</v>
      </c>
      <c r="D52" s="13"/>
      <c r="E52" s="15">
        <v>728.58</v>
      </c>
      <c r="F52" s="10"/>
    </row>
    <row r="53" spans="1:6" ht="30" x14ac:dyDescent="0.25">
      <c r="A53" s="18" t="s">
        <v>116</v>
      </c>
      <c r="B53" s="21" t="s">
        <v>118</v>
      </c>
      <c r="C53" s="13" t="s">
        <v>88</v>
      </c>
      <c r="D53" s="13"/>
      <c r="E53" s="15">
        <v>256.8</v>
      </c>
      <c r="F53" s="10"/>
    </row>
    <row r="54" spans="1:6" x14ac:dyDescent="0.25">
      <c r="A54" s="18" t="s">
        <v>89</v>
      </c>
      <c r="B54" s="6" t="s">
        <v>90</v>
      </c>
      <c r="C54" s="5" t="s">
        <v>88</v>
      </c>
      <c r="D54" s="8"/>
      <c r="E54" s="14"/>
      <c r="F54" s="10"/>
    </row>
    <row r="55" spans="1:6" ht="30" x14ac:dyDescent="0.25">
      <c r="A55" s="18" t="s">
        <v>119</v>
      </c>
      <c r="B55" s="21" t="s">
        <v>122</v>
      </c>
      <c r="C55" s="13" t="s">
        <v>88</v>
      </c>
      <c r="D55" s="13"/>
      <c r="E55" s="15">
        <v>798.1</v>
      </c>
      <c r="F55" s="10"/>
    </row>
    <row r="56" spans="1:6" ht="30" x14ac:dyDescent="0.25">
      <c r="A56" s="18" t="s">
        <v>120</v>
      </c>
      <c r="B56" s="21" t="s">
        <v>123</v>
      </c>
      <c r="C56" s="13" t="s">
        <v>88</v>
      </c>
      <c r="D56" s="13"/>
      <c r="E56" s="15">
        <v>0</v>
      </c>
      <c r="F56" s="10"/>
    </row>
    <row r="57" spans="1:6" ht="30" x14ac:dyDescent="0.25">
      <c r="A57" s="18" t="s">
        <v>121</v>
      </c>
      <c r="B57" s="21" t="s">
        <v>124</v>
      </c>
      <c r="C57" s="13" t="s">
        <v>88</v>
      </c>
      <c r="D57" s="13"/>
      <c r="E57" s="15">
        <v>1505.4</v>
      </c>
      <c r="F57" s="12"/>
    </row>
    <row r="58" spans="1:6" x14ac:dyDescent="0.25">
      <c r="A58" s="18" t="s">
        <v>91</v>
      </c>
      <c r="B58" s="6" t="s">
        <v>92</v>
      </c>
      <c r="C58" s="5" t="s">
        <v>93</v>
      </c>
      <c r="D58" s="8"/>
      <c r="E58" s="14"/>
      <c r="F58" s="12"/>
    </row>
    <row r="59" spans="1:6" ht="30" x14ac:dyDescent="0.25">
      <c r="A59" s="18" t="s">
        <v>127</v>
      </c>
      <c r="B59" s="21" t="s">
        <v>125</v>
      </c>
      <c r="C59" s="13" t="s">
        <v>93</v>
      </c>
      <c r="D59" s="13"/>
      <c r="E59" s="15">
        <v>208.33</v>
      </c>
      <c r="F59" s="12"/>
    </row>
    <row r="60" spans="1:6" ht="30" x14ac:dyDescent="0.25">
      <c r="A60" s="18" t="s">
        <v>128</v>
      </c>
      <c r="B60" s="21" t="s">
        <v>126</v>
      </c>
      <c r="C60" s="13" t="s">
        <v>93</v>
      </c>
      <c r="D60" s="13"/>
      <c r="E60" s="15">
        <v>97.76</v>
      </c>
      <c r="F60" s="12"/>
    </row>
    <row r="61" spans="1:6" x14ac:dyDescent="0.25">
      <c r="A61" s="18" t="s">
        <v>94</v>
      </c>
      <c r="B61" s="6" t="s">
        <v>95</v>
      </c>
      <c r="C61" s="5" t="s">
        <v>96</v>
      </c>
      <c r="D61" s="8"/>
      <c r="E61" s="15">
        <v>98</v>
      </c>
      <c r="F61" s="12"/>
    </row>
    <row r="62" spans="1:6" ht="27" x14ac:dyDescent="0.25">
      <c r="A62" s="18" t="s">
        <v>97</v>
      </c>
      <c r="B62" s="6" t="s">
        <v>98</v>
      </c>
      <c r="C62" s="5" t="s">
        <v>13</v>
      </c>
      <c r="D62" s="8"/>
      <c r="E62" s="14"/>
      <c r="F62" s="12"/>
    </row>
    <row r="63" spans="1:6" x14ac:dyDescent="0.25">
      <c r="A63" s="18" t="s">
        <v>99</v>
      </c>
      <c r="B63" s="6" t="s">
        <v>100</v>
      </c>
      <c r="C63" s="5" t="s">
        <v>13</v>
      </c>
      <c r="D63" s="8"/>
      <c r="E63" s="14">
        <v>0</v>
      </c>
      <c r="F63" s="12"/>
    </row>
    <row r="64" spans="1:6" ht="27" x14ac:dyDescent="0.25">
      <c r="A64" s="18" t="s">
        <v>101</v>
      </c>
      <c r="B64" s="6" t="s">
        <v>102</v>
      </c>
      <c r="C64" s="5" t="s">
        <v>96</v>
      </c>
      <c r="D64" s="8">
        <v>6.23</v>
      </c>
      <c r="E64" s="8" t="s">
        <v>10</v>
      </c>
      <c r="F64" s="9" t="s">
        <v>10</v>
      </c>
    </row>
    <row r="65" spans="1:6" x14ac:dyDescent="0.25">
      <c r="D65" s="7"/>
      <c r="E65" s="7"/>
    </row>
    <row r="66" spans="1:6" x14ac:dyDescent="0.25">
      <c r="A66" s="2"/>
      <c r="B66" s="2"/>
      <c r="C66" s="2"/>
      <c r="D66" s="2"/>
      <c r="E66" s="2"/>
      <c r="F66" s="2"/>
    </row>
    <row r="67" spans="1:6" ht="61.5" customHeight="1" x14ac:dyDescent="0.25">
      <c r="A67" s="24" t="s">
        <v>103</v>
      </c>
      <c r="B67" s="25"/>
      <c r="C67" s="25"/>
      <c r="D67" s="25"/>
      <c r="E67" s="25"/>
      <c r="F67" s="25"/>
    </row>
    <row r="68" spans="1:6" ht="39" customHeight="1" x14ac:dyDescent="0.25">
      <c r="A68" s="24" t="s">
        <v>104</v>
      </c>
      <c r="B68" s="25"/>
      <c r="C68" s="25"/>
      <c r="D68" s="25"/>
      <c r="E68" s="25"/>
      <c r="F68" s="25"/>
    </row>
    <row r="69" spans="1:6" ht="33.75" customHeight="1" x14ac:dyDescent="0.25">
      <c r="A69" s="24" t="s">
        <v>105</v>
      </c>
      <c r="B69" s="25"/>
      <c r="C69" s="25"/>
      <c r="D69" s="25"/>
      <c r="E69" s="25"/>
      <c r="F69" s="25"/>
    </row>
    <row r="70" spans="1:6" s="19" customFormat="1" ht="48.75" customHeight="1" x14ac:dyDescent="0.25">
      <c r="A70" s="26" t="s">
        <v>106</v>
      </c>
      <c r="B70" s="27"/>
      <c r="C70" s="27"/>
      <c r="D70" s="27"/>
      <c r="E70" s="27"/>
      <c r="F70" s="27"/>
    </row>
    <row r="71" spans="1:6" ht="36.75" customHeight="1" x14ac:dyDescent="0.25">
      <c r="A71" s="22" t="s">
        <v>107</v>
      </c>
      <c r="B71" s="23"/>
      <c r="C71" s="23"/>
      <c r="D71" s="23"/>
      <c r="E71" s="23"/>
      <c r="F71" s="23"/>
    </row>
  </sheetData>
  <mergeCells count="13">
    <mergeCell ref="A8:A9"/>
    <mergeCell ref="A2:F2"/>
    <mergeCell ref="B8:B9"/>
    <mergeCell ref="C8:C9"/>
    <mergeCell ref="C3:E3"/>
    <mergeCell ref="B4:C4"/>
    <mergeCell ref="B5:C5"/>
    <mergeCell ref="D8:E8"/>
    <mergeCell ref="A71:F71"/>
    <mergeCell ref="A69:F69"/>
    <mergeCell ref="A70:F70"/>
    <mergeCell ref="A67:F67"/>
    <mergeCell ref="A68:F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ПЭК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Никитина О.П.</dc:creator>
  <cp:lastModifiedBy>pei</cp:lastModifiedBy>
  <dcterms:created xsi:type="dcterms:W3CDTF">2015-04-09T12:38:03Z</dcterms:created>
  <dcterms:modified xsi:type="dcterms:W3CDTF">2015-04-22T12:21:34Z</dcterms:modified>
</cp:coreProperties>
</file>